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em12840\Desktop\"/>
    </mc:Choice>
  </mc:AlternateContent>
  <xr:revisionPtr revIDLastSave="0" documentId="13_ncr:1_{5FAD6DA4-913A-4E97-8D4E-2AFBB7FB19A8}" xr6:coauthVersionLast="47" xr6:coauthVersionMax="47" xr10:uidLastSave="{00000000-0000-0000-0000-000000000000}"/>
  <bookViews>
    <workbookView xWindow="31200" yWindow="735" windowWidth="26580" windowHeight="19425" tabRatio="688" activeTab="1" xr2:uid="{00000000-000D-0000-FFFF-FFFF00000000}"/>
  </bookViews>
  <sheets>
    <sheet name="提出印刷用" sheetId="7" r:id="rId1"/>
    <sheet name="入力用" sheetId="1" r:id="rId2"/>
    <sheet name="記入要領" sheetId="9" r:id="rId3"/>
    <sheet name="提出方法・注意事項" sheetId="8" r:id="rId4"/>
    <sheet name="品目マスタ" sheetId="4" r:id="rId5"/>
    <sheet name="メーカーマスタ" sheetId="2" r:id="rId6"/>
    <sheet name="その他情報" sheetId="5" state="hidden" r:id="rId7"/>
    <sheet name="事業部参照範囲" sheetId="3" state="hidden" r:id="rId8"/>
  </sheets>
  <externalReferences>
    <externalReference r:id="rId9"/>
  </externalReferences>
  <definedNames>
    <definedName name="_xlnm._FilterDatabase" localSheetId="5" hidden="1">メーカーマスタ!$A$2:$C$545</definedName>
    <definedName name="_xlnm._FilterDatabase" localSheetId="4" hidden="1">品目マスタ!$A$2:$C$261</definedName>
    <definedName name="_xlnm.Print_Area" localSheetId="2">記入要領!$A$1:$BF$68</definedName>
    <definedName name="_xlnm.Print_Area" localSheetId="0">提出印刷用!$A$1:$BF$41</definedName>
    <definedName name="_xlnm.Print_Area" localSheetId="1">入力用!$B$1:$BE$40</definedName>
    <definedName name="Z_F4DB8B70_8924_4A07_8B40_2969351A75F5_.wvu.PrintArea" localSheetId="2" hidden="1">記入要領!$B$1:$BE$40</definedName>
    <definedName name="Z_F4DB8B70_8924_4A07_8B40_2969351A75F5_.wvu.PrintArea" localSheetId="0" hidden="1">提出印刷用!$B$1:$BE$40</definedName>
    <definedName name="Z_F4DB8B70_8924_4A07_8B40_2969351A75F5_.wvu.PrintArea" localSheetId="1" hidden="1">入力用!$B$1:$BE$40</definedName>
    <definedName name="単位" localSheetId="2">[1]その他情報!$B$3:$B$41</definedName>
    <definedName name="単位">その他情報!$B$3:$B$41</definedName>
  </definedNames>
  <calcPr calcId="191028"/>
  <customWorkbookViews>
    <customWorkbookView name="sem98061 - 個人用ビュー" guid="{F4DB8B70-8924-4A07-8B40-2969351A75F5}" mergeInterval="0" personalView="1" maximized="1" windowWidth="1920" windowHeight="871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3" l="1" a="1"/>
  <c r="B7" i="3" s="1"/>
  <c r="B6" i="3" a="1"/>
  <c r="B6" i="3" s="1"/>
  <c r="B5" i="3" a="1"/>
  <c r="B5" i="3" s="1"/>
  <c r="B4" i="3" a="1"/>
  <c r="B4" i="3" s="1"/>
  <c r="B3" i="3" a="1"/>
  <c r="B3" i="3" s="1"/>
  <c r="B2" i="3" a="1"/>
  <c r="B2" i="3" s="1"/>
  <c r="B1" i="3" a="1"/>
  <c r="B1" i="3" s="1"/>
  <c r="E6" i="5"/>
  <c r="E4" i="5"/>
  <c r="E5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163" i="5"/>
  <c r="E164" i="5"/>
  <c r="E165" i="5"/>
  <c r="E166" i="5"/>
  <c r="E167" i="5"/>
  <c r="E168" i="5"/>
  <c r="E169" i="5"/>
  <c r="E170" i="5"/>
  <c r="E171" i="5"/>
  <c r="E172" i="5"/>
  <c r="E173" i="5"/>
  <c r="E174" i="5"/>
  <c r="E175" i="5"/>
  <c r="E176" i="5"/>
  <c r="E177" i="5"/>
  <c r="E178" i="5"/>
  <c r="E179" i="5"/>
  <c r="E180" i="5"/>
  <c r="E181" i="5"/>
  <c r="E182" i="5"/>
  <c r="E183" i="5"/>
  <c r="E184" i="5"/>
  <c r="E185" i="5"/>
  <c r="E186" i="5"/>
  <c r="E187" i="5"/>
  <c r="E188" i="5"/>
  <c r="E189" i="5"/>
  <c r="E190" i="5"/>
  <c r="E191" i="5"/>
  <c r="E192" i="5"/>
  <c r="E193" i="5"/>
  <c r="E194" i="5"/>
  <c r="E195" i="5"/>
  <c r="E196" i="5"/>
  <c r="E197" i="5"/>
  <c r="E198" i="5"/>
  <c r="E199" i="5"/>
  <c r="E200" i="5"/>
  <c r="E201" i="5"/>
  <c r="E202" i="5"/>
  <c r="E203" i="5"/>
  <c r="E204" i="5"/>
  <c r="E205" i="5"/>
  <c r="E206" i="5"/>
  <c r="E207" i="5"/>
  <c r="E208" i="5"/>
  <c r="E209" i="5"/>
  <c r="E210" i="5"/>
  <c r="E211" i="5"/>
  <c r="E212" i="5"/>
  <c r="E213" i="5"/>
  <c r="E214" i="5"/>
  <c r="E215" i="5"/>
  <c r="E216" i="5"/>
  <c r="E217" i="5"/>
  <c r="E218" i="5"/>
  <c r="E219" i="5"/>
  <c r="E220" i="5"/>
  <c r="E221" i="5"/>
  <c r="E222" i="5"/>
  <c r="E223" i="5"/>
  <c r="E224" i="5"/>
  <c r="E225" i="5"/>
  <c r="E226" i="5"/>
  <c r="E227" i="5"/>
  <c r="E228" i="5"/>
  <c r="E229" i="5"/>
  <c r="E230" i="5"/>
  <c r="E231" i="5"/>
  <c r="E232" i="5"/>
  <c r="E233" i="5"/>
  <c r="E234" i="5"/>
  <c r="E235" i="5"/>
  <c r="E236" i="5"/>
  <c r="E237" i="5"/>
  <c r="E238" i="5"/>
  <c r="E239" i="5"/>
  <c r="E240" i="5"/>
  <c r="E241" i="5"/>
  <c r="E242" i="5"/>
  <c r="E243" i="5"/>
  <c r="E244" i="5"/>
  <c r="E245" i="5"/>
  <c r="E246" i="5"/>
  <c r="E247" i="5"/>
  <c r="E248" i="5"/>
  <c r="E249" i="5"/>
  <c r="E250" i="5"/>
  <c r="E251" i="5"/>
  <c r="E252" i="5"/>
  <c r="E253" i="5"/>
  <c r="E254" i="5"/>
  <c r="E255" i="5"/>
  <c r="E256" i="5"/>
  <c r="E257" i="5"/>
  <c r="E258" i="5"/>
  <c r="E259" i="5"/>
  <c r="E260" i="5"/>
  <c r="E261" i="5"/>
  <c r="E262" i="5"/>
  <c r="E263" i="5"/>
  <c r="E264" i="5"/>
  <c r="E265" i="5"/>
  <c r="E266" i="5"/>
  <c r="E267" i="5"/>
  <c r="E268" i="5"/>
  <c r="E269" i="5"/>
  <c r="E270" i="5"/>
  <c r="E271" i="5"/>
  <c r="E272" i="5"/>
  <c r="E273" i="5"/>
  <c r="E274" i="5"/>
  <c r="E275" i="5"/>
  <c r="E276" i="5"/>
  <c r="E277" i="5"/>
  <c r="E278" i="5"/>
  <c r="E279" i="5"/>
  <c r="E280" i="5"/>
  <c r="E281" i="5"/>
  <c r="E282" i="5"/>
  <c r="E283" i="5"/>
  <c r="E284" i="5"/>
  <c r="E285" i="5"/>
  <c r="E286" i="5"/>
  <c r="E287" i="5"/>
  <c r="E288" i="5"/>
  <c r="E289" i="5"/>
  <c r="E290" i="5"/>
  <c r="E291" i="5"/>
  <c r="E292" i="5"/>
  <c r="E293" i="5"/>
  <c r="E294" i="5"/>
  <c r="E295" i="5"/>
  <c r="E296" i="5"/>
  <c r="E297" i="5"/>
  <c r="E298" i="5"/>
  <c r="E299" i="5"/>
  <c r="E300" i="5"/>
  <c r="E301" i="5"/>
  <c r="E302" i="5"/>
  <c r="E303" i="5"/>
  <c r="E304" i="5"/>
  <c r="E305" i="5"/>
  <c r="E306" i="5"/>
  <c r="E307" i="5"/>
  <c r="E308" i="5"/>
  <c r="E309" i="5"/>
  <c r="E310" i="5"/>
  <c r="E311" i="5"/>
  <c r="E312" i="5"/>
  <c r="E313" i="5"/>
  <c r="E314" i="5"/>
  <c r="E315" i="5"/>
  <c r="E316" i="5"/>
  <c r="E317" i="5"/>
  <c r="E318" i="5"/>
  <c r="E319" i="5"/>
  <c r="E320" i="5"/>
  <c r="E321" i="5"/>
  <c r="E322" i="5"/>
  <c r="E323" i="5"/>
  <c r="E324" i="5"/>
  <c r="E325" i="5"/>
  <c r="E326" i="5"/>
  <c r="E327" i="5"/>
  <c r="E328" i="5"/>
  <c r="E329" i="5"/>
  <c r="E330" i="5"/>
  <c r="E331" i="5"/>
  <c r="E332" i="5"/>
  <c r="E333" i="5"/>
  <c r="E334" i="5"/>
  <c r="E335" i="5"/>
  <c r="E336" i="5"/>
  <c r="E337" i="5"/>
  <c r="E338" i="5"/>
  <c r="E339" i="5"/>
  <c r="E340" i="5"/>
  <c r="E341" i="5"/>
  <c r="E342" i="5"/>
  <c r="E343" i="5"/>
  <c r="E344" i="5"/>
  <c r="E345" i="5"/>
  <c r="E346" i="5"/>
  <c r="E347" i="5"/>
  <c r="E348" i="5"/>
  <c r="E349" i="5"/>
  <c r="E350" i="5"/>
  <c r="E351" i="5"/>
  <c r="E352" i="5"/>
  <c r="E353" i="5"/>
  <c r="E354" i="5"/>
  <c r="E355" i="5"/>
  <c r="E356" i="5"/>
  <c r="E357" i="5"/>
  <c r="E358" i="5"/>
  <c r="E359" i="5"/>
  <c r="E360" i="5"/>
  <c r="E361" i="5"/>
  <c r="E362" i="5"/>
  <c r="E363" i="5"/>
  <c r="E364" i="5"/>
  <c r="E365" i="5"/>
  <c r="E366" i="5"/>
  <c r="E367" i="5"/>
  <c r="E368" i="5"/>
  <c r="E369" i="5"/>
  <c r="E370" i="5"/>
  <c r="E371" i="5"/>
  <c r="E372" i="5"/>
  <c r="E373" i="5"/>
  <c r="E374" i="5"/>
  <c r="E375" i="5"/>
  <c r="E376" i="5"/>
  <c r="E377" i="5"/>
  <c r="E378" i="5"/>
  <c r="E379" i="5"/>
  <c r="E380" i="5"/>
  <c r="E381" i="5"/>
  <c r="E382" i="5"/>
  <c r="E383" i="5"/>
  <c r="E384" i="5"/>
  <c r="E385" i="5"/>
  <c r="E386" i="5"/>
  <c r="E387" i="5"/>
  <c r="E388" i="5"/>
  <c r="E389" i="5"/>
  <c r="E390" i="5"/>
  <c r="E391" i="5"/>
  <c r="E392" i="5"/>
  <c r="E393" i="5"/>
  <c r="E394" i="5"/>
  <c r="E395" i="5"/>
  <c r="E396" i="5"/>
  <c r="E397" i="5"/>
  <c r="E398" i="5"/>
  <c r="E399" i="5"/>
  <c r="E400" i="5"/>
  <c r="E401" i="5"/>
  <c r="E402" i="5"/>
  <c r="E403" i="5"/>
  <c r="E404" i="5"/>
  <c r="E405" i="5"/>
  <c r="E406" i="5"/>
  <c r="E407" i="5"/>
  <c r="E408" i="5"/>
  <c r="E409" i="5"/>
  <c r="E410" i="5"/>
  <c r="E411" i="5"/>
  <c r="E412" i="5"/>
  <c r="E413" i="5"/>
  <c r="E414" i="5"/>
  <c r="E415" i="5"/>
  <c r="E416" i="5"/>
  <c r="E417" i="5"/>
  <c r="E418" i="5"/>
  <c r="E419" i="5"/>
  <c r="E420" i="5"/>
  <c r="E421" i="5"/>
  <c r="E422" i="5"/>
  <c r="E423" i="5"/>
  <c r="E424" i="5"/>
  <c r="E425" i="5"/>
  <c r="E426" i="5"/>
  <c r="E427" i="5"/>
  <c r="E428" i="5"/>
  <c r="E429" i="5"/>
  <c r="E430" i="5"/>
  <c r="E431" i="5"/>
  <c r="E432" i="5"/>
  <c r="E433" i="5"/>
  <c r="E434" i="5"/>
  <c r="E435" i="5"/>
  <c r="E436" i="5"/>
  <c r="E437" i="5"/>
  <c r="E438" i="5"/>
  <c r="E439" i="5"/>
  <c r="E440" i="5"/>
  <c r="E441" i="5"/>
  <c r="E442" i="5"/>
  <c r="E443" i="5"/>
  <c r="E444" i="5"/>
  <c r="E445" i="5"/>
  <c r="E446" i="5"/>
  <c r="E447" i="5"/>
  <c r="E448" i="5"/>
  <c r="E449" i="5"/>
  <c r="E450" i="5"/>
  <c r="E451" i="5"/>
  <c r="E452" i="5"/>
  <c r="E453" i="5"/>
  <c r="E454" i="5"/>
  <c r="E455" i="5"/>
  <c r="E456" i="5"/>
  <c r="E457" i="5"/>
  <c r="E458" i="5"/>
  <c r="E459" i="5"/>
  <c r="E460" i="5"/>
  <c r="E461" i="5"/>
  <c r="E462" i="5"/>
  <c r="E463" i="5"/>
  <c r="E464" i="5"/>
  <c r="E465" i="5"/>
  <c r="E466" i="5"/>
  <c r="E467" i="5"/>
  <c r="E468" i="5"/>
  <c r="E469" i="5"/>
  <c r="E470" i="5"/>
  <c r="E471" i="5"/>
  <c r="E472" i="5"/>
  <c r="E473" i="5"/>
  <c r="E474" i="5"/>
  <c r="E475" i="5"/>
  <c r="E476" i="5"/>
  <c r="E477" i="5"/>
  <c r="E478" i="5"/>
  <c r="E479" i="5"/>
  <c r="E480" i="5"/>
  <c r="E481" i="5"/>
  <c r="E482" i="5"/>
  <c r="E483" i="5"/>
  <c r="E484" i="5"/>
  <c r="E485" i="5"/>
  <c r="E486" i="5"/>
  <c r="E487" i="5"/>
  <c r="E488" i="5"/>
  <c r="E489" i="5"/>
  <c r="E490" i="5"/>
  <c r="E491" i="5"/>
  <c r="E492" i="5"/>
  <c r="E493" i="5"/>
  <c r="E494" i="5"/>
  <c r="E495" i="5"/>
  <c r="E496" i="5"/>
  <c r="E497" i="5"/>
  <c r="E498" i="5"/>
  <c r="E499" i="5"/>
  <c r="E500" i="5"/>
  <c r="E501" i="5"/>
  <c r="E502" i="5"/>
  <c r="E503" i="5"/>
  <c r="E504" i="5"/>
  <c r="E505" i="5"/>
  <c r="E506" i="5"/>
  <c r="E507" i="5"/>
  <c r="E508" i="5"/>
  <c r="E509" i="5"/>
  <c r="E510" i="5"/>
  <c r="E511" i="5"/>
  <c r="E512" i="5"/>
  <c r="E513" i="5"/>
  <c r="E514" i="5"/>
  <c r="E515" i="5"/>
  <c r="E516" i="5"/>
  <c r="E517" i="5"/>
  <c r="E518" i="5"/>
  <c r="E519" i="5"/>
  <c r="E520" i="5"/>
  <c r="E521" i="5"/>
  <c r="E522" i="5"/>
  <c r="E523" i="5"/>
  <c r="E524" i="5"/>
  <c r="E525" i="5"/>
  <c r="E526" i="5"/>
  <c r="E527" i="5"/>
  <c r="E528" i="5"/>
  <c r="E529" i="5"/>
  <c r="E530" i="5"/>
  <c r="E531" i="5"/>
  <c r="E532" i="5"/>
  <c r="E533" i="5"/>
  <c r="E534" i="5"/>
  <c r="E535" i="5"/>
  <c r="E536" i="5"/>
  <c r="E537" i="5"/>
  <c r="E538" i="5"/>
  <c r="E539" i="5"/>
  <c r="E540" i="5"/>
  <c r="E541" i="5"/>
  <c r="E542" i="5"/>
  <c r="E543" i="5"/>
  <c r="E544" i="5"/>
  <c r="E545" i="5"/>
  <c r="E546" i="5"/>
  <c r="E547" i="5"/>
  <c r="E548" i="5"/>
  <c r="E549" i="5"/>
  <c r="E550" i="5"/>
  <c r="E551" i="5"/>
  <c r="E552" i="5"/>
  <c r="E553" i="5"/>
  <c r="E554" i="5"/>
  <c r="E555" i="5"/>
  <c r="E556" i="5"/>
  <c r="E557" i="5"/>
  <c r="E558" i="5"/>
  <c r="E559" i="5"/>
  <c r="E560" i="5"/>
  <c r="E561" i="5"/>
  <c r="E562" i="5"/>
  <c r="E563" i="5"/>
  <c r="E564" i="5"/>
  <c r="E565" i="5"/>
  <c r="E566" i="5"/>
  <c r="E567" i="5"/>
  <c r="E568" i="5"/>
  <c r="E569" i="5"/>
  <c r="E570" i="5"/>
  <c r="E571" i="5"/>
  <c r="E572" i="5"/>
  <c r="E573" i="5"/>
  <c r="E574" i="5"/>
  <c r="E575" i="5"/>
  <c r="E576" i="5"/>
  <c r="E577" i="5"/>
  <c r="E578" i="5"/>
  <c r="E579" i="5"/>
  <c r="E580" i="5"/>
  <c r="E581" i="5"/>
  <c r="E582" i="5"/>
  <c r="E583" i="5"/>
  <c r="E584" i="5"/>
  <c r="E585" i="5"/>
  <c r="E586" i="5"/>
  <c r="E587" i="5"/>
  <c r="E588" i="5"/>
  <c r="E589" i="5"/>
  <c r="E590" i="5"/>
  <c r="E591" i="5"/>
  <c r="E592" i="5"/>
  <c r="E593" i="5"/>
  <c r="E594" i="5"/>
  <c r="E595" i="5"/>
  <c r="E596" i="5"/>
  <c r="E597" i="5"/>
  <c r="E598" i="5"/>
  <c r="E599" i="5"/>
  <c r="E600" i="5"/>
  <c r="E601" i="5"/>
  <c r="E602" i="5"/>
  <c r="E603" i="5"/>
  <c r="E604" i="5"/>
  <c r="E605" i="5"/>
  <c r="E606" i="5"/>
  <c r="E607" i="5"/>
  <c r="E608" i="5"/>
  <c r="E609" i="5"/>
  <c r="E610" i="5"/>
  <c r="E611" i="5"/>
  <c r="E612" i="5"/>
  <c r="E613" i="5"/>
  <c r="E614" i="5"/>
  <c r="E615" i="5"/>
  <c r="E616" i="5"/>
  <c r="E617" i="5"/>
  <c r="E618" i="5"/>
  <c r="E619" i="5"/>
  <c r="E620" i="5"/>
  <c r="E621" i="5"/>
  <c r="E622" i="5"/>
  <c r="E623" i="5"/>
  <c r="E624" i="5"/>
  <c r="E625" i="5"/>
  <c r="E626" i="5"/>
  <c r="E627" i="5"/>
  <c r="E628" i="5"/>
  <c r="E629" i="5"/>
  <c r="E630" i="5"/>
  <c r="E631" i="5"/>
  <c r="E632" i="5"/>
  <c r="E633" i="5"/>
  <c r="E634" i="5"/>
  <c r="E635" i="5"/>
  <c r="E636" i="5"/>
  <c r="E637" i="5"/>
  <c r="E638" i="5"/>
  <c r="E639" i="5"/>
  <c r="E640" i="5"/>
  <c r="E641" i="5"/>
  <c r="E642" i="5"/>
  <c r="E643" i="5"/>
  <c r="E644" i="5"/>
  <c r="E645" i="5"/>
  <c r="E646" i="5"/>
  <c r="E647" i="5"/>
  <c r="E648" i="5"/>
  <c r="E649" i="5"/>
  <c r="E650" i="5"/>
  <c r="E651" i="5"/>
  <c r="E652" i="5"/>
  <c r="E653" i="5"/>
  <c r="E654" i="5"/>
  <c r="E655" i="5"/>
  <c r="E656" i="5"/>
  <c r="E657" i="5"/>
  <c r="E658" i="5"/>
  <c r="E659" i="5"/>
  <c r="E660" i="5"/>
  <c r="E661" i="5"/>
  <c r="E662" i="5"/>
  <c r="E663" i="5"/>
  <c r="E664" i="5"/>
  <c r="E665" i="5"/>
  <c r="E666" i="5"/>
  <c r="E667" i="5"/>
  <c r="E668" i="5"/>
  <c r="E669" i="5"/>
  <c r="E670" i="5"/>
  <c r="E671" i="5"/>
  <c r="E672" i="5"/>
  <c r="E673" i="5"/>
  <c r="E674" i="5"/>
  <c r="E675" i="5"/>
  <c r="E676" i="5"/>
  <c r="E677" i="5"/>
  <c r="E678" i="5"/>
  <c r="E679" i="5"/>
  <c r="E680" i="5"/>
  <c r="E681" i="5"/>
  <c r="E682" i="5"/>
  <c r="E683" i="5"/>
  <c r="E684" i="5"/>
  <c r="E685" i="5"/>
  <c r="E686" i="5"/>
  <c r="E687" i="5"/>
  <c r="E688" i="5"/>
  <c r="E689" i="5"/>
  <c r="E690" i="5"/>
  <c r="E691" i="5"/>
  <c r="E692" i="5"/>
  <c r="E693" i="5"/>
  <c r="E694" i="5"/>
  <c r="E695" i="5"/>
  <c r="E696" i="5"/>
  <c r="E697" i="5"/>
  <c r="E698" i="5"/>
  <c r="E699" i="5"/>
  <c r="E700" i="5"/>
  <c r="E701" i="5"/>
  <c r="E702" i="5"/>
  <c r="E703" i="5"/>
  <c r="E704" i="5"/>
  <c r="E705" i="5"/>
  <c r="E706" i="5"/>
  <c r="E707" i="5"/>
  <c r="E708" i="5"/>
  <c r="E709" i="5"/>
  <c r="E710" i="5"/>
  <c r="E711" i="5"/>
  <c r="E712" i="5"/>
  <c r="E713" i="5"/>
  <c r="E714" i="5"/>
  <c r="E715" i="5"/>
  <c r="E716" i="5"/>
  <c r="E717" i="5"/>
  <c r="E718" i="5"/>
  <c r="E719" i="5"/>
  <c r="E720" i="5"/>
  <c r="E721" i="5"/>
  <c r="E722" i="5"/>
  <c r="E723" i="5"/>
  <c r="E724" i="5"/>
  <c r="E725" i="5"/>
  <c r="E726" i="5"/>
  <c r="E727" i="5"/>
  <c r="E728" i="5"/>
  <c r="E729" i="5"/>
  <c r="E730" i="5"/>
  <c r="E731" i="5"/>
  <c r="E732" i="5"/>
  <c r="E733" i="5"/>
  <c r="E734" i="5"/>
  <c r="E735" i="5"/>
  <c r="E736" i="5"/>
  <c r="E737" i="5"/>
  <c r="E738" i="5"/>
  <c r="E739" i="5"/>
  <c r="E740" i="5"/>
  <c r="E741" i="5"/>
  <c r="E742" i="5"/>
  <c r="E743" i="5"/>
  <c r="E744" i="5"/>
  <c r="E745" i="5"/>
  <c r="E746" i="5"/>
  <c r="E747" i="5"/>
  <c r="E748" i="5"/>
  <c r="E749" i="5"/>
  <c r="E750" i="5"/>
  <c r="E751" i="5"/>
  <c r="E752" i="5"/>
  <c r="E753" i="5"/>
  <c r="E754" i="5"/>
  <c r="E755" i="5"/>
  <c r="E756" i="5"/>
  <c r="E757" i="5"/>
  <c r="E758" i="5"/>
  <c r="E759" i="5"/>
  <c r="E760" i="5"/>
  <c r="E761" i="5"/>
  <c r="E762" i="5"/>
  <c r="E763" i="5"/>
  <c r="E764" i="5"/>
  <c r="E765" i="5"/>
  <c r="E766" i="5"/>
  <c r="E767" i="5"/>
  <c r="E768" i="5"/>
  <c r="E769" i="5"/>
  <c r="E770" i="5"/>
  <c r="E771" i="5"/>
  <c r="E772" i="5"/>
  <c r="E773" i="5"/>
  <c r="E774" i="5"/>
  <c r="E775" i="5"/>
  <c r="E776" i="5"/>
  <c r="E777" i="5"/>
  <c r="E778" i="5"/>
  <c r="E779" i="5"/>
  <c r="E780" i="5"/>
  <c r="E781" i="5"/>
  <c r="E782" i="5"/>
  <c r="E783" i="5"/>
  <c r="E784" i="5"/>
  <c r="E785" i="5"/>
  <c r="E786" i="5"/>
  <c r="E787" i="5"/>
  <c r="E788" i="5"/>
  <c r="E789" i="5"/>
  <c r="E790" i="5"/>
  <c r="E791" i="5"/>
  <c r="E792" i="5"/>
  <c r="E793" i="5"/>
  <c r="E794" i="5"/>
  <c r="E795" i="5"/>
  <c r="E796" i="5"/>
  <c r="E797" i="5"/>
  <c r="E798" i="5"/>
  <c r="E799" i="5"/>
  <c r="E800" i="5"/>
  <c r="E801" i="5"/>
  <c r="E802" i="5"/>
  <c r="E803" i="5"/>
  <c r="E804" i="5"/>
  <c r="E805" i="5"/>
  <c r="E806" i="5"/>
  <c r="E807" i="5"/>
  <c r="E808" i="5"/>
  <c r="E809" i="5"/>
  <c r="E810" i="5"/>
  <c r="E811" i="5"/>
  <c r="E812" i="5"/>
  <c r="E813" i="5"/>
  <c r="E814" i="5"/>
  <c r="E815" i="5"/>
  <c r="E816" i="5"/>
  <c r="E817" i="5"/>
  <c r="E818" i="5"/>
  <c r="E819" i="5"/>
  <c r="E820" i="5"/>
  <c r="E821" i="5"/>
  <c r="E822" i="5"/>
  <c r="E823" i="5"/>
  <c r="E824" i="5"/>
  <c r="E825" i="5"/>
  <c r="E826" i="5"/>
  <c r="E827" i="5"/>
  <c r="E828" i="5"/>
  <c r="E829" i="5"/>
  <c r="E830" i="5"/>
  <c r="E831" i="5"/>
  <c r="E832" i="5"/>
  <c r="E833" i="5"/>
  <c r="E834" i="5"/>
  <c r="E835" i="5"/>
  <c r="E836" i="5"/>
  <c r="E837" i="5"/>
  <c r="E838" i="5"/>
  <c r="E839" i="5"/>
  <c r="E840" i="5"/>
  <c r="E841" i="5"/>
  <c r="E842" i="5"/>
  <c r="E843" i="5"/>
  <c r="E844" i="5"/>
  <c r="E845" i="5"/>
  <c r="E846" i="5"/>
  <c r="E847" i="5"/>
  <c r="E848" i="5"/>
  <c r="E849" i="5"/>
  <c r="E850" i="5"/>
  <c r="E851" i="5"/>
  <c r="E852" i="5"/>
  <c r="E853" i="5"/>
  <c r="E854" i="5"/>
  <c r="E855" i="5"/>
  <c r="E856" i="5"/>
  <c r="E857" i="5"/>
  <c r="E858" i="5"/>
  <c r="E859" i="5"/>
  <c r="E860" i="5"/>
  <c r="E861" i="5"/>
  <c r="E862" i="5"/>
  <c r="E863" i="5"/>
  <c r="E864" i="5"/>
  <c r="E865" i="5"/>
  <c r="E866" i="5"/>
  <c r="E867" i="5"/>
  <c r="E868" i="5"/>
  <c r="E869" i="5"/>
  <c r="E870" i="5"/>
  <c r="E871" i="5"/>
  <c r="E872" i="5"/>
  <c r="E873" i="5"/>
  <c r="E874" i="5"/>
  <c r="E875" i="5"/>
  <c r="E876" i="5"/>
  <c r="E877" i="5"/>
  <c r="E878" i="5"/>
  <c r="E879" i="5"/>
  <c r="E880" i="5"/>
  <c r="E881" i="5"/>
  <c r="E882" i="5"/>
  <c r="E883" i="5"/>
  <c r="E884" i="5"/>
  <c r="E885" i="5"/>
  <c r="E886" i="5"/>
  <c r="E887" i="5"/>
  <c r="E888" i="5"/>
  <c r="E889" i="5"/>
  <c r="E890" i="5"/>
  <c r="E891" i="5"/>
  <c r="E892" i="5"/>
  <c r="E893" i="5"/>
  <c r="E894" i="5"/>
  <c r="E895" i="5"/>
  <c r="E896" i="5"/>
  <c r="E897" i="5"/>
  <c r="E898" i="5"/>
  <c r="E899" i="5"/>
  <c r="E900" i="5"/>
  <c r="E901" i="5"/>
  <c r="E902" i="5"/>
  <c r="E903" i="5"/>
  <c r="E904" i="5"/>
  <c r="E905" i="5"/>
  <c r="E906" i="5"/>
  <c r="E907" i="5"/>
  <c r="E908" i="5"/>
  <c r="E909" i="5"/>
  <c r="E910" i="5"/>
  <c r="E911" i="5"/>
  <c r="E912" i="5"/>
  <c r="E913" i="5"/>
  <c r="E914" i="5"/>
  <c r="E915" i="5"/>
  <c r="E916" i="5"/>
  <c r="E917" i="5"/>
  <c r="E918" i="5"/>
  <c r="E919" i="5"/>
  <c r="E920" i="5"/>
  <c r="E921" i="5"/>
  <c r="E922" i="5"/>
  <c r="E923" i="5"/>
  <c r="E924" i="5"/>
  <c r="E925" i="5"/>
  <c r="E926" i="5"/>
  <c r="E927" i="5"/>
  <c r="E928" i="5"/>
  <c r="E929" i="5"/>
  <c r="E930" i="5"/>
  <c r="E931" i="5"/>
  <c r="E932" i="5"/>
  <c r="E933" i="5"/>
  <c r="E934" i="5"/>
  <c r="E935" i="5"/>
  <c r="E936" i="5"/>
  <c r="E937" i="5"/>
  <c r="E938" i="5"/>
  <c r="E939" i="5"/>
  <c r="E940" i="5"/>
  <c r="E941" i="5"/>
  <c r="E942" i="5"/>
  <c r="E943" i="5"/>
  <c r="E944" i="5"/>
  <c r="E945" i="5"/>
  <c r="E946" i="5"/>
  <c r="E947" i="5"/>
  <c r="E948" i="5"/>
  <c r="E949" i="5"/>
  <c r="E950" i="5"/>
  <c r="E951" i="5"/>
  <c r="E952" i="5"/>
  <c r="E953" i="5"/>
  <c r="E954" i="5"/>
  <c r="E955" i="5"/>
  <c r="E956" i="5"/>
  <c r="E957" i="5"/>
  <c r="E958" i="5"/>
  <c r="E959" i="5"/>
  <c r="E960" i="5"/>
  <c r="E961" i="5"/>
  <c r="E962" i="5"/>
  <c r="E963" i="5"/>
  <c r="E964" i="5"/>
  <c r="E965" i="5"/>
  <c r="E966" i="5"/>
  <c r="E967" i="5"/>
  <c r="E968" i="5"/>
  <c r="E969" i="5"/>
  <c r="E970" i="5"/>
  <c r="E971" i="5"/>
  <c r="E972" i="5"/>
  <c r="E973" i="5"/>
  <c r="E974" i="5"/>
  <c r="E975" i="5"/>
  <c r="E976" i="5"/>
  <c r="E977" i="5"/>
  <c r="E978" i="5"/>
  <c r="E979" i="5"/>
  <c r="E980" i="5"/>
  <c r="E981" i="5"/>
  <c r="E982" i="5"/>
  <c r="E983" i="5"/>
  <c r="E984" i="5"/>
  <c r="E985" i="5"/>
  <c r="E986" i="5"/>
  <c r="E987" i="5"/>
  <c r="E988" i="5"/>
  <c r="E989" i="5"/>
  <c r="E990" i="5"/>
  <c r="E991" i="5"/>
  <c r="E992" i="5"/>
  <c r="E993" i="5"/>
  <c r="E994" i="5"/>
  <c r="E995" i="5"/>
  <c r="E996" i="5"/>
  <c r="E997" i="5"/>
  <c r="E998" i="5"/>
  <c r="E999" i="5"/>
  <c r="E1000" i="5"/>
  <c r="E1001" i="5"/>
  <c r="E1002" i="5"/>
  <c r="E1003" i="5"/>
  <c r="E1004" i="5"/>
  <c r="E1005" i="5"/>
  <c r="E1006" i="5"/>
  <c r="E1007" i="5"/>
  <c r="E1008" i="5"/>
  <c r="E1009" i="5"/>
  <c r="E1010" i="5"/>
  <c r="E1011" i="5"/>
  <c r="E1012" i="5"/>
  <c r="E1013" i="5"/>
  <c r="E1014" i="5"/>
  <c r="E1015" i="5"/>
  <c r="E1016" i="5"/>
  <c r="E1017" i="5"/>
  <c r="E1018" i="5"/>
  <c r="E1019" i="5"/>
  <c r="E1020" i="5"/>
  <c r="E1021" i="5"/>
  <c r="E1022" i="5"/>
  <c r="E1023" i="5"/>
  <c r="E1024" i="5"/>
  <c r="E1025" i="5"/>
  <c r="E1026" i="5"/>
  <c r="E1027" i="5"/>
  <c r="E1028" i="5"/>
  <c r="E1029" i="5"/>
  <c r="E1030" i="5"/>
  <c r="E1031" i="5"/>
  <c r="E1032" i="5"/>
  <c r="E1033" i="5"/>
  <c r="E1034" i="5"/>
  <c r="E1035" i="5"/>
  <c r="E1036" i="5"/>
  <c r="E1037" i="5"/>
  <c r="E1038" i="5"/>
  <c r="E1039" i="5"/>
  <c r="E1040" i="5"/>
  <c r="E1041" i="5"/>
  <c r="E1042" i="5"/>
  <c r="E1043" i="5"/>
  <c r="E1044" i="5"/>
  <c r="E1045" i="5"/>
  <c r="E1046" i="5"/>
  <c r="E1047" i="5"/>
  <c r="E1048" i="5"/>
  <c r="E1049" i="5"/>
  <c r="E1050" i="5"/>
  <c r="E1051" i="5"/>
  <c r="E1052" i="5"/>
  <c r="E1053" i="5"/>
  <c r="E1054" i="5"/>
  <c r="E1055" i="5"/>
  <c r="E1056" i="5"/>
  <c r="E1057" i="5"/>
  <c r="E1058" i="5"/>
  <c r="E1059" i="5"/>
  <c r="E1060" i="5"/>
  <c r="E1061" i="5"/>
  <c r="E1062" i="5"/>
  <c r="E1063" i="5"/>
  <c r="E1064" i="5"/>
  <c r="E1065" i="5"/>
  <c r="E1066" i="5"/>
  <c r="E1067" i="5"/>
  <c r="E1068" i="5"/>
  <c r="E1069" i="5"/>
  <c r="E1070" i="5"/>
  <c r="E1071" i="5"/>
  <c r="E1072" i="5"/>
  <c r="E1073" i="5"/>
  <c r="E1074" i="5"/>
  <c r="E1075" i="5"/>
  <c r="E1076" i="5"/>
  <c r="E1077" i="5"/>
  <c r="E1078" i="5"/>
  <c r="E1079" i="5"/>
  <c r="E1080" i="5"/>
  <c r="E1081" i="5"/>
  <c r="E1082" i="5"/>
  <c r="E1083" i="5"/>
  <c r="E1084" i="5"/>
  <c r="E1085" i="5"/>
  <c r="E1086" i="5"/>
  <c r="E1087" i="5"/>
  <c r="E1088" i="5"/>
  <c r="E1089" i="5"/>
  <c r="E1090" i="5"/>
  <c r="E1091" i="5"/>
  <c r="E1092" i="5"/>
  <c r="E1093" i="5"/>
  <c r="E1094" i="5"/>
  <c r="E1095" i="5"/>
  <c r="E1096" i="5"/>
  <c r="E1097" i="5"/>
  <c r="E1098" i="5"/>
  <c r="E1099" i="5"/>
  <c r="E1100" i="5"/>
  <c r="E1101" i="5"/>
  <c r="E1102" i="5"/>
  <c r="E1103" i="5"/>
  <c r="E1104" i="5"/>
  <c r="E1105" i="5"/>
  <c r="E1106" i="5"/>
  <c r="E1107" i="5"/>
  <c r="E1108" i="5"/>
  <c r="E1109" i="5"/>
  <c r="E1110" i="5"/>
  <c r="E1111" i="5"/>
  <c r="E1112" i="5"/>
  <c r="E1113" i="5"/>
  <c r="E1114" i="5"/>
  <c r="E1115" i="5"/>
  <c r="E1116" i="5"/>
  <c r="E1117" i="5"/>
  <c r="E1118" i="5"/>
  <c r="E1119" i="5"/>
  <c r="E1120" i="5"/>
  <c r="E1121" i="5"/>
  <c r="E1122" i="5"/>
  <c r="E1123" i="5"/>
  <c r="E1124" i="5"/>
  <c r="E1125" i="5"/>
  <c r="E1126" i="5"/>
  <c r="E1127" i="5"/>
  <c r="E1128" i="5"/>
  <c r="E1129" i="5"/>
  <c r="E1130" i="5"/>
  <c r="E1131" i="5"/>
  <c r="E1132" i="5"/>
  <c r="E1133" i="5"/>
  <c r="E1134" i="5"/>
  <c r="E1135" i="5"/>
  <c r="E1136" i="5"/>
  <c r="E1137" i="5"/>
  <c r="E1138" i="5"/>
  <c r="E1139" i="5"/>
  <c r="E1140" i="5"/>
  <c r="E1141" i="5"/>
  <c r="E1142" i="5"/>
  <c r="E1143" i="5"/>
  <c r="E1144" i="5"/>
  <c r="E1145" i="5"/>
  <c r="E1146" i="5"/>
  <c r="E1147" i="5"/>
  <c r="E1148" i="5"/>
  <c r="E1149" i="5"/>
  <c r="E1150" i="5"/>
  <c r="E1151" i="5"/>
  <c r="E1152" i="5"/>
  <c r="E1153" i="5"/>
  <c r="E1154" i="5"/>
  <c r="E1155" i="5"/>
  <c r="E1156" i="5"/>
  <c r="E1157" i="5"/>
  <c r="E1158" i="5"/>
  <c r="E1159" i="5"/>
  <c r="E1160" i="5"/>
  <c r="E1161" i="5"/>
  <c r="E1162" i="5"/>
  <c r="E1163" i="5"/>
  <c r="E1164" i="5"/>
  <c r="E1165" i="5"/>
  <c r="E1166" i="5"/>
  <c r="E1167" i="5"/>
  <c r="E1168" i="5"/>
  <c r="E1169" i="5"/>
  <c r="E1170" i="5"/>
  <c r="E1171" i="5"/>
  <c r="E1172" i="5"/>
  <c r="E1173" i="5"/>
  <c r="E1174" i="5"/>
  <c r="E1175" i="5"/>
  <c r="E1176" i="5"/>
  <c r="E1177" i="5"/>
  <c r="E1178" i="5"/>
  <c r="E1179" i="5"/>
  <c r="E1180" i="5"/>
  <c r="E1181" i="5"/>
  <c r="E1182" i="5"/>
  <c r="E1183" i="5"/>
  <c r="E1184" i="5"/>
  <c r="E1185" i="5"/>
  <c r="E1186" i="5"/>
  <c r="E1187" i="5"/>
  <c r="E1188" i="5"/>
  <c r="E1189" i="5"/>
  <c r="E1190" i="5"/>
  <c r="E1191" i="5"/>
  <c r="E1192" i="5"/>
  <c r="E1193" i="5"/>
  <c r="E1194" i="5"/>
  <c r="E1195" i="5"/>
  <c r="E1196" i="5"/>
  <c r="E1197" i="5"/>
  <c r="E1198" i="5"/>
  <c r="E1199" i="5"/>
  <c r="E1200" i="5"/>
  <c r="E1201" i="5"/>
  <c r="E1202" i="5"/>
  <c r="E1203" i="5"/>
  <c r="E1204" i="5"/>
  <c r="E1205" i="5"/>
  <c r="E1206" i="5"/>
  <c r="E1207" i="5"/>
  <c r="E1208" i="5"/>
  <c r="E1209" i="5"/>
  <c r="E1210" i="5"/>
  <c r="E1211" i="5"/>
  <c r="E1212" i="5"/>
  <c r="E1213" i="5"/>
  <c r="E1214" i="5"/>
  <c r="E1215" i="5"/>
  <c r="E1216" i="5"/>
  <c r="E1217" i="5"/>
  <c r="E1218" i="5"/>
  <c r="E1219" i="5"/>
  <c r="E1220" i="5"/>
  <c r="E1221" i="5"/>
  <c r="E1222" i="5"/>
  <c r="E1223" i="5"/>
  <c r="E1224" i="5"/>
  <c r="E1225" i="5"/>
  <c r="E1226" i="5"/>
  <c r="E1227" i="5"/>
  <c r="E1228" i="5"/>
  <c r="E1229" i="5"/>
  <c r="E1230" i="5"/>
  <c r="E1231" i="5"/>
  <c r="E1232" i="5"/>
  <c r="E1233" i="5"/>
  <c r="E1234" i="5"/>
  <c r="E1235" i="5"/>
  <c r="E1236" i="5"/>
  <c r="E1237" i="5"/>
  <c r="E1238" i="5"/>
  <c r="E1239" i="5"/>
  <c r="E1240" i="5"/>
  <c r="E1241" i="5"/>
  <c r="E1242" i="5"/>
  <c r="E1243" i="5"/>
  <c r="E1244" i="5"/>
  <c r="E1245" i="5"/>
  <c r="E1246" i="5"/>
  <c r="E1247" i="5"/>
  <c r="E1248" i="5"/>
  <c r="E1249" i="5"/>
  <c r="E1250" i="5"/>
  <c r="E1251" i="5"/>
  <c r="E1252" i="5"/>
  <c r="E1253" i="5"/>
  <c r="E1254" i="5"/>
  <c r="E1255" i="5"/>
  <c r="E1256" i="5"/>
  <c r="E1257" i="5"/>
  <c r="E1258" i="5"/>
  <c r="E1259" i="5"/>
  <c r="E1260" i="5"/>
  <c r="E1261" i="5"/>
  <c r="E1262" i="5"/>
  <c r="E1263" i="5"/>
  <c r="E1264" i="5"/>
  <c r="E1265" i="5"/>
  <c r="E1266" i="5"/>
  <c r="E1267" i="5"/>
  <c r="E1268" i="5"/>
  <c r="E1269" i="5"/>
  <c r="E1270" i="5"/>
  <c r="E1271" i="5"/>
  <c r="E1272" i="5"/>
  <c r="E1273" i="5"/>
  <c r="E1274" i="5"/>
  <c r="E1275" i="5"/>
  <c r="E1276" i="5"/>
  <c r="E1277" i="5"/>
  <c r="E1278" i="5"/>
  <c r="E1279" i="5"/>
  <c r="E1280" i="5"/>
  <c r="E1281" i="5"/>
  <c r="E1282" i="5"/>
  <c r="E1283" i="5"/>
  <c r="E1284" i="5"/>
  <c r="E1285" i="5"/>
  <c r="E1286" i="5"/>
  <c r="E1287" i="5"/>
  <c r="E1288" i="5"/>
  <c r="E1289" i="5"/>
  <c r="E1290" i="5"/>
  <c r="E1291" i="5"/>
  <c r="E1292" i="5"/>
  <c r="E1293" i="5"/>
  <c r="E1294" i="5"/>
  <c r="E1295" i="5"/>
  <c r="E1296" i="5"/>
  <c r="E1297" i="5"/>
  <c r="E1298" i="5"/>
  <c r="E1299" i="5"/>
  <c r="E1300" i="5"/>
  <c r="E1301" i="5"/>
  <c r="E1302" i="5"/>
  <c r="E1303" i="5"/>
  <c r="E1304" i="5"/>
  <c r="E1305" i="5"/>
  <c r="E1306" i="5"/>
  <c r="E1307" i="5"/>
  <c r="E1308" i="5"/>
  <c r="E1309" i="5"/>
  <c r="E1310" i="5"/>
  <c r="E1311" i="5"/>
  <c r="E1312" i="5"/>
  <c r="E1313" i="5"/>
  <c r="E1314" i="5"/>
  <c r="E1315" i="5"/>
  <c r="E1316" i="5"/>
  <c r="E1317" i="5"/>
  <c r="E1318" i="5"/>
  <c r="E1319" i="5"/>
  <c r="E1320" i="5"/>
  <c r="E1321" i="5"/>
  <c r="E1322" i="5"/>
  <c r="E1323" i="5"/>
  <c r="E1324" i="5"/>
  <c r="E1325" i="5"/>
  <c r="E1326" i="5"/>
  <c r="E1327" i="5"/>
  <c r="E1328" i="5"/>
  <c r="E1329" i="5"/>
  <c r="E1330" i="5"/>
  <c r="E1331" i="5"/>
  <c r="E1332" i="5"/>
  <c r="E1333" i="5"/>
  <c r="E1334" i="5"/>
  <c r="E1335" i="5"/>
  <c r="E1336" i="5"/>
  <c r="E1337" i="5"/>
  <c r="E1338" i="5"/>
  <c r="E1339" i="5"/>
  <c r="E1340" i="5"/>
  <c r="E1341" i="5"/>
  <c r="E1342" i="5"/>
  <c r="E1343" i="5"/>
  <c r="E1344" i="5"/>
  <c r="E1345" i="5"/>
  <c r="E1346" i="5"/>
  <c r="E1347" i="5"/>
  <c r="E1348" i="5"/>
  <c r="E1349" i="5"/>
  <c r="E1350" i="5"/>
  <c r="E1351" i="5"/>
  <c r="E1352" i="5"/>
  <c r="E1353" i="5"/>
  <c r="E1354" i="5"/>
  <c r="E1355" i="5"/>
  <c r="E1356" i="5"/>
  <c r="E1357" i="5"/>
  <c r="E1358" i="5"/>
  <c r="E1359" i="5"/>
  <c r="E1360" i="5"/>
  <c r="E1361" i="5"/>
  <c r="E1362" i="5"/>
  <c r="E1363" i="5"/>
  <c r="E1364" i="5"/>
  <c r="E1365" i="5"/>
  <c r="E1366" i="5"/>
  <c r="E1367" i="5"/>
  <c r="E1368" i="5"/>
  <c r="E1369" i="5"/>
  <c r="E1370" i="5"/>
  <c r="E1371" i="5"/>
  <c r="E1372" i="5"/>
  <c r="E1373" i="5"/>
  <c r="E1374" i="5"/>
  <c r="E1375" i="5"/>
  <c r="E1376" i="5"/>
  <c r="E1377" i="5"/>
  <c r="E1378" i="5"/>
  <c r="E1379" i="5"/>
  <c r="E1380" i="5"/>
  <c r="E1381" i="5"/>
  <c r="E1382" i="5"/>
  <c r="E1383" i="5"/>
  <c r="E1384" i="5"/>
  <c r="E1385" i="5"/>
  <c r="E1386" i="5"/>
  <c r="E1387" i="5"/>
  <c r="E1388" i="5"/>
  <c r="E1389" i="5"/>
  <c r="E1390" i="5"/>
  <c r="E1391" i="5"/>
  <c r="E1392" i="5"/>
  <c r="E1393" i="5"/>
  <c r="E1394" i="5"/>
  <c r="E1395" i="5"/>
  <c r="E1396" i="5"/>
  <c r="E1397" i="5"/>
  <c r="E1398" i="5"/>
  <c r="E1399" i="5"/>
  <c r="E1400" i="5"/>
  <c r="E1401" i="5"/>
  <c r="E1402" i="5"/>
  <c r="E1403" i="5"/>
  <c r="E1404" i="5"/>
  <c r="E1405" i="5"/>
  <c r="E1406" i="5"/>
  <c r="E1407" i="5"/>
  <c r="E1408" i="5"/>
  <c r="E1409" i="5"/>
  <c r="E1410" i="5"/>
  <c r="E1411" i="5"/>
  <c r="E1412" i="5"/>
  <c r="E1413" i="5"/>
  <c r="E1414" i="5"/>
  <c r="E1415" i="5"/>
  <c r="E1416" i="5"/>
  <c r="E1417" i="5"/>
  <c r="E1418" i="5"/>
  <c r="E1419" i="5"/>
  <c r="E1420" i="5"/>
  <c r="E1421" i="5"/>
  <c r="E1422" i="5"/>
  <c r="E1423" i="5"/>
  <c r="E1424" i="5"/>
  <c r="E1425" i="5"/>
  <c r="E1426" i="5"/>
  <c r="E1427" i="5"/>
  <c r="E1428" i="5"/>
  <c r="E1429" i="5"/>
  <c r="E1430" i="5"/>
  <c r="E1431" i="5"/>
  <c r="E1432" i="5"/>
  <c r="E1433" i="5"/>
  <c r="E1434" i="5"/>
  <c r="E1435" i="5"/>
  <c r="E1436" i="5"/>
  <c r="E1437" i="5"/>
  <c r="E1438" i="5"/>
  <c r="E1439" i="5"/>
  <c r="E1440" i="5"/>
  <c r="E1441" i="5"/>
  <c r="E1442" i="5"/>
  <c r="E1443" i="5"/>
  <c r="E1444" i="5"/>
  <c r="E1445" i="5"/>
  <c r="E1446" i="5"/>
  <c r="E1447" i="5"/>
  <c r="E1448" i="5"/>
  <c r="E1449" i="5"/>
  <c r="E1450" i="5"/>
  <c r="E1451" i="5"/>
  <c r="E1452" i="5"/>
  <c r="E1453" i="5"/>
  <c r="E1454" i="5"/>
  <c r="E1455" i="5"/>
  <c r="E1456" i="5"/>
  <c r="E1457" i="5"/>
  <c r="E1458" i="5"/>
  <c r="E1459" i="5"/>
  <c r="E1460" i="5"/>
  <c r="E1461" i="5"/>
  <c r="E1462" i="5"/>
  <c r="E1463" i="5"/>
  <c r="E1464" i="5"/>
  <c r="E1465" i="5"/>
  <c r="E1466" i="5"/>
  <c r="E1467" i="5"/>
  <c r="E1468" i="5"/>
  <c r="E1469" i="5"/>
  <c r="E1470" i="5"/>
  <c r="E1471" i="5"/>
  <c r="E1472" i="5"/>
  <c r="E1473" i="5"/>
  <c r="E1474" i="5"/>
  <c r="E1475" i="5"/>
  <c r="E1476" i="5"/>
  <c r="E1477" i="5"/>
  <c r="E1478" i="5"/>
  <c r="E1479" i="5"/>
  <c r="E1480" i="5"/>
  <c r="E1481" i="5"/>
  <c r="E1482" i="5"/>
  <c r="E1483" i="5"/>
  <c r="E1484" i="5"/>
  <c r="E1485" i="5"/>
  <c r="E1486" i="5"/>
  <c r="E1487" i="5"/>
  <c r="E1488" i="5"/>
  <c r="E1489" i="5"/>
  <c r="E1490" i="5"/>
  <c r="E1491" i="5"/>
  <c r="E1492" i="5"/>
  <c r="E1493" i="5"/>
  <c r="E1494" i="5"/>
  <c r="E1495" i="5"/>
  <c r="E1496" i="5"/>
  <c r="E1497" i="5"/>
  <c r="E1498" i="5"/>
  <c r="E1499" i="5"/>
  <c r="E1500" i="5"/>
  <c r="E1501" i="5"/>
  <c r="E1502" i="5"/>
  <c r="E1503" i="5"/>
  <c r="E1504" i="5"/>
  <c r="E1505" i="5"/>
  <c r="E1506" i="5"/>
  <c r="E1507" i="5"/>
  <c r="E1508" i="5"/>
  <c r="E1509" i="5"/>
  <c r="E1510" i="5"/>
  <c r="E1511" i="5"/>
  <c r="E1512" i="5"/>
  <c r="E1513" i="5"/>
  <c r="E1514" i="5"/>
  <c r="E1515" i="5"/>
  <c r="E1516" i="5"/>
  <c r="E1517" i="5"/>
  <c r="E1518" i="5"/>
  <c r="E1519" i="5"/>
  <c r="E1520" i="5"/>
  <c r="E1521" i="5"/>
  <c r="E1522" i="5"/>
  <c r="E1523" i="5"/>
  <c r="E1524" i="5"/>
  <c r="E1525" i="5"/>
  <c r="E1526" i="5"/>
  <c r="E1527" i="5"/>
  <c r="E1528" i="5"/>
  <c r="E1529" i="5"/>
  <c r="E1530" i="5"/>
  <c r="E1531" i="5"/>
  <c r="E1532" i="5"/>
  <c r="E1533" i="5"/>
  <c r="E1534" i="5"/>
  <c r="E1535" i="5"/>
  <c r="E1536" i="5"/>
  <c r="E1537" i="5"/>
  <c r="E1538" i="5"/>
  <c r="E1539" i="5"/>
  <c r="E1540" i="5"/>
  <c r="E1541" i="5"/>
  <c r="E1542" i="5"/>
  <c r="E1543" i="5"/>
  <c r="E1544" i="5"/>
  <c r="E1545" i="5"/>
  <c r="E1546" i="5"/>
  <c r="E1547" i="5"/>
  <c r="E1548" i="5"/>
  <c r="E1549" i="5"/>
  <c r="E1550" i="5"/>
  <c r="E1551" i="5"/>
  <c r="E1552" i="5"/>
  <c r="E1553" i="5"/>
  <c r="E1554" i="5"/>
  <c r="E1555" i="5"/>
  <c r="E1556" i="5"/>
  <c r="E1557" i="5"/>
  <c r="E1558" i="5"/>
  <c r="E1559" i="5"/>
  <c r="E1560" i="5"/>
  <c r="E1561" i="5"/>
  <c r="E1562" i="5"/>
  <c r="E1563" i="5"/>
  <c r="E1564" i="5"/>
  <c r="E1565" i="5"/>
  <c r="E1566" i="5"/>
  <c r="E1567" i="5"/>
  <c r="E1568" i="5"/>
  <c r="E1569" i="5"/>
  <c r="E1570" i="5"/>
  <c r="E1571" i="5"/>
  <c r="E1572" i="5"/>
  <c r="E1573" i="5"/>
  <c r="E1574" i="5"/>
  <c r="E1575" i="5"/>
  <c r="E1576" i="5"/>
  <c r="E1577" i="5"/>
  <c r="E1578" i="5"/>
  <c r="E1579" i="5"/>
  <c r="E1580" i="5"/>
  <c r="E1581" i="5"/>
  <c r="E1582" i="5"/>
  <c r="E1583" i="5"/>
  <c r="E1584" i="5"/>
  <c r="E1585" i="5"/>
  <c r="E1586" i="5"/>
  <c r="E1587" i="5"/>
  <c r="E1588" i="5"/>
  <c r="E1589" i="5"/>
  <c r="E1590" i="5"/>
  <c r="E1591" i="5"/>
  <c r="E1592" i="5"/>
  <c r="E1593" i="5"/>
  <c r="E1594" i="5"/>
  <c r="E1595" i="5"/>
  <c r="E1596" i="5"/>
  <c r="E1597" i="5"/>
  <c r="E1598" i="5"/>
  <c r="E1599" i="5"/>
  <c r="E1600" i="5"/>
  <c r="E1601" i="5"/>
  <c r="E1602" i="5"/>
  <c r="E1603" i="5"/>
  <c r="E1604" i="5"/>
  <c r="E1605" i="5"/>
  <c r="E1606" i="5"/>
  <c r="E1607" i="5"/>
  <c r="E1608" i="5"/>
  <c r="E1609" i="5"/>
  <c r="E1610" i="5"/>
  <c r="E1611" i="5"/>
  <c r="E1612" i="5"/>
  <c r="E1613" i="5"/>
  <c r="E1614" i="5"/>
  <c r="E1615" i="5"/>
  <c r="E1616" i="5"/>
  <c r="E1617" i="5"/>
  <c r="E1618" i="5"/>
  <c r="E1619" i="5"/>
  <c r="E1620" i="5"/>
  <c r="E1621" i="5"/>
  <c r="E1622" i="5"/>
  <c r="E1623" i="5"/>
  <c r="E1624" i="5"/>
  <c r="E1625" i="5"/>
  <c r="E1626" i="5"/>
  <c r="E1627" i="5"/>
  <c r="E1628" i="5"/>
  <c r="E1629" i="5"/>
  <c r="E1630" i="5"/>
  <c r="E1631" i="5"/>
  <c r="E1632" i="5"/>
  <c r="E1633" i="5"/>
  <c r="E1634" i="5"/>
  <c r="E1635" i="5"/>
  <c r="E1636" i="5"/>
  <c r="E1637" i="5"/>
  <c r="E1638" i="5"/>
  <c r="E1639" i="5"/>
  <c r="E1640" i="5"/>
  <c r="E1641" i="5"/>
  <c r="E1642" i="5"/>
  <c r="E1643" i="5"/>
  <c r="E1644" i="5"/>
  <c r="E1645" i="5"/>
  <c r="E1646" i="5"/>
  <c r="E1647" i="5"/>
  <c r="E1648" i="5"/>
  <c r="E1649" i="5"/>
  <c r="E1650" i="5"/>
  <c r="E1651" i="5"/>
  <c r="E1652" i="5"/>
  <c r="E1653" i="5"/>
  <c r="E1654" i="5"/>
  <c r="E1655" i="5"/>
  <c r="E1656" i="5"/>
  <c r="E1657" i="5"/>
  <c r="E1658" i="5"/>
  <c r="E1659" i="5"/>
  <c r="E1660" i="5"/>
  <c r="E1661" i="5"/>
  <c r="E1662" i="5"/>
  <c r="E1663" i="5"/>
  <c r="E1664" i="5"/>
  <c r="E1665" i="5"/>
  <c r="E1666" i="5"/>
  <c r="E1667" i="5"/>
  <c r="E1668" i="5"/>
  <c r="E1669" i="5"/>
  <c r="E1670" i="5"/>
  <c r="E1671" i="5"/>
  <c r="E1672" i="5"/>
  <c r="E1673" i="5"/>
  <c r="E1674" i="5"/>
  <c r="E1675" i="5"/>
  <c r="E1676" i="5"/>
  <c r="E1677" i="5"/>
  <c r="E1678" i="5"/>
  <c r="E1679" i="5"/>
  <c r="E1680" i="5"/>
  <c r="E1681" i="5"/>
  <c r="E1682" i="5"/>
  <c r="E1683" i="5"/>
  <c r="E1684" i="5"/>
  <c r="E1685" i="5"/>
  <c r="E1686" i="5"/>
  <c r="E1687" i="5"/>
  <c r="E1688" i="5"/>
  <c r="E1689" i="5"/>
  <c r="E1690" i="5"/>
  <c r="E1691" i="5"/>
  <c r="E1692" i="5"/>
  <c r="E1693" i="5"/>
  <c r="E1694" i="5"/>
  <c r="E1695" i="5"/>
  <c r="E1696" i="5"/>
  <c r="E1697" i="5"/>
  <c r="E1698" i="5"/>
  <c r="E1699" i="5"/>
  <c r="E1700" i="5"/>
  <c r="E1701" i="5"/>
  <c r="E1702" i="5"/>
  <c r="E1703" i="5"/>
  <c r="E1704" i="5"/>
  <c r="E1705" i="5"/>
  <c r="E1706" i="5"/>
  <c r="E1707" i="5"/>
  <c r="E1708" i="5"/>
  <c r="E1709" i="5"/>
  <c r="E1710" i="5"/>
  <c r="E1711" i="5"/>
  <c r="E1712" i="5"/>
  <c r="E1713" i="5"/>
  <c r="E1714" i="5"/>
  <c r="E1715" i="5"/>
  <c r="E1716" i="5"/>
  <c r="E1717" i="5"/>
  <c r="E1718" i="5"/>
  <c r="E1719" i="5"/>
  <c r="E1720" i="5"/>
  <c r="E1721" i="5"/>
  <c r="E1722" i="5"/>
  <c r="E1723" i="5"/>
  <c r="E1724" i="5"/>
  <c r="E1725" i="5"/>
  <c r="E1726" i="5"/>
  <c r="E1727" i="5"/>
  <c r="E1728" i="5"/>
  <c r="E1729" i="5"/>
  <c r="E1730" i="5"/>
  <c r="E1731" i="5"/>
  <c r="E1732" i="5"/>
  <c r="E1733" i="5"/>
  <c r="E1734" i="5"/>
  <c r="E1735" i="5"/>
  <c r="E1736" i="5"/>
  <c r="E1737" i="5"/>
  <c r="E1738" i="5"/>
  <c r="E1739" i="5"/>
  <c r="E1740" i="5"/>
  <c r="E1741" i="5"/>
  <c r="E1742" i="5"/>
  <c r="E1743" i="5"/>
  <c r="E1744" i="5"/>
  <c r="E1745" i="5"/>
  <c r="E1746" i="5"/>
  <c r="E1747" i="5"/>
  <c r="E1748" i="5"/>
  <c r="E1749" i="5"/>
  <c r="E1750" i="5"/>
  <c r="E1751" i="5"/>
  <c r="E1752" i="5"/>
  <c r="E1753" i="5"/>
  <c r="E1754" i="5"/>
  <c r="E1755" i="5"/>
  <c r="E1756" i="5"/>
  <c r="E1757" i="5"/>
  <c r="E1758" i="5"/>
  <c r="E1759" i="5"/>
  <c r="E1760" i="5"/>
  <c r="E1761" i="5"/>
  <c r="E1762" i="5"/>
  <c r="E1763" i="5"/>
  <c r="E1764" i="5"/>
  <c r="E1765" i="5"/>
  <c r="E1766" i="5"/>
  <c r="E1767" i="5"/>
  <c r="E1768" i="5"/>
  <c r="E1769" i="5"/>
  <c r="E1770" i="5"/>
  <c r="E1771" i="5"/>
  <c r="E1772" i="5"/>
  <c r="E1773" i="5"/>
  <c r="E1774" i="5"/>
  <c r="E1775" i="5"/>
  <c r="E1776" i="5"/>
  <c r="E1777" i="5"/>
  <c r="E1778" i="5"/>
  <c r="E1779" i="5"/>
  <c r="E1780" i="5"/>
  <c r="E1781" i="5"/>
  <c r="E1782" i="5"/>
  <c r="E1783" i="5"/>
  <c r="E1784" i="5"/>
  <c r="E1785" i="5"/>
  <c r="E1786" i="5"/>
  <c r="E1787" i="5"/>
  <c r="E1788" i="5"/>
  <c r="E1789" i="5"/>
  <c r="E1790" i="5"/>
  <c r="E1791" i="5"/>
  <c r="E1792" i="5"/>
  <c r="E1793" i="5"/>
  <c r="E1794" i="5"/>
  <c r="E1795" i="5"/>
  <c r="E1796" i="5"/>
  <c r="E1797" i="5"/>
  <c r="E1798" i="5"/>
  <c r="E1799" i="5"/>
  <c r="E1800" i="5"/>
  <c r="E1801" i="5"/>
  <c r="E1802" i="5"/>
  <c r="E1803" i="5"/>
  <c r="E1804" i="5"/>
  <c r="E1805" i="5"/>
  <c r="E1806" i="5"/>
  <c r="E1807" i="5"/>
  <c r="E1808" i="5"/>
  <c r="E1809" i="5"/>
  <c r="E1810" i="5"/>
  <c r="E1811" i="5"/>
  <c r="E1812" i="5"/>
  <c r="E1813" i="5"/>
  <c r="E1814" i="5"/>
  <c r="E1815" i="5"/>
  <c r="AE24" i="1"/>
  <c r="B34" i="1"/>
  <c r="B31" i="1"/>
  <c r="B28" i="1"/>
  <c r="B25" i="1"/>
  <c r="B22" i="1"/>
  <c r="AP34" i="1"/>
  <c r="AP31" i="1"/>
  <c r="AP28" i="1"/>
  <c r="AP25" i="1"/>
  <c r="AP22" i="1"/>
  <c r="AE33" i="1" l="1"/>
  <c r="AE30" i="1"/>
  <c r="AE27" i="1"/>
  <c r="AE21" i="1"/>
  <c r="AP34" i="9" l="1"/>
  <c r="B34" i="9"/>
  <c r="A34" i="9"/>
  <c r="AE33" i="9"/>
  <c r="L33" i="9"/>
  <c r="AP31" i="9"/>
  <c r="B31" i="9"/>
  <c r="A31" i="9"/>
  <c r="AE30" i="9"/>
  <c r="L30" i="9"/>
  <c r="AP28" i="9"/>
  <c r="B28" i="9"/>
  <c r="A28" i="9"/>
  <c r="AE27" i="9"/>
  <c r="L27" i="9"/>
  <c r="AP25" i="9"/>
  <c r="B25" i="9"/>
  <c r="A25" i="9"/>
  <c r="AE24" i="9"/>
  <c r="L24" i="9"/>
  <c r="AP22" i="9"/>
  <c r="B22" i="9"/>
  <c r="A22" i="9"/>
  <c r="AE21" i="9"/>
  <c r="AE36" i="9" s="1"/>
  <c r="AU36" i="9" s="1"/>
  <c r="L21" i="9"/>
  <c r="AH5" i="9"/>
  <c r="AH2" i="9"/>
  <c r="AG2" i="9"/>
  <c r="AF2" i="9"/>
  <c r="AE2" i="9"/>
  <c r="AD2" i="9"/>
  <c r="AC2" i="9"/>
  <c r="B35" i="7" l="1"/>
  <c r="B32" i="7"/>
  <c r="B29" i="7"/>
  <c r="B26" i="7"/>
  <c r="B23" i="7"/>
  <c r="P21" i="7"/>
  <c r="F18" i="7"/>
  <c r="AS18" i="7"/>
  <c r="AR18" i="7"/>
  <c r="AQ18" i="7"/>
  <c r="AP18" i="7"/>
  <c r="AO18" i="7"/>
  <c r="AN18" i="7"/>
  <c r="AM18" i="7"/>
  <c r="AL18" i="7"/>
  <c r="AK18" i="7"/>
  <c r="AJ18" i="7"/>
  <c r="L21" i="1" l="1"/>
  <c r="AG16" i="7" l="1"/>
  <c r="AF16" i="7"/>
  <c r="AE16" i="7"/>
  <c r="AD16" i="7"/>
  <c r="AC16" i="7"/>
  <c r="AB16" i="7"/>
  <c r="AA16" i="7"/>
  <c r="Z16" i="7"/>
  <c r="Y16" i="7"/>
  <c r="X16" i="7"/>
  <c r="W16" i="7"/>
  <c r="V16" i="7"/>
  <c r="U16" i="7"/>
  <c r="T16" i="7"/>
  <c r="BC5" i="7" l="1"/>
  <c r="AE39" i="7" l="1"/>
  <c r="D40" i="7"/>
  <c r="BE34" i="7"/>
  <c r="BD34" i="7"/>
  <c r="BC34" i="7"/>
  <c r="BB34" i="7"/>
  <c r="BA34" i="7"/>
  <c r="AZ34" i="7"/>
  <c r="AY34" i="7"/>
  <c r="AX34" i="7"/>
  <c r="BE31" i="7"/>
  <c r="BD31" i="7"/>
  <c r="BC31" i="7"/>
  <c r="BB31" i="7"/>
  <c r="BA31" i="7"/>
  <c r="AZ31" i="7"/>
  <c r="AY31" i="7"/>
  <c r="AX31" i="7"/>
  <c r="BE28" i="7"/>
  <c r="BD28" i="7"/>
  <c r="BC28" i="7"/>
  <c r="BB28" i="7"/>
  <c r="BA28" i="7"/>
  <c r="AZ28" i="7"/>
  <c r="AY28" i="7"/>
  <c r="AX28" i="7"/>
  <c r="BE25" i="7"/>
  <c r="BD25" i="7"/>
  <c r="BC25" i="7"/>
  <c r="BB25" i="7"/>
  <c r="BA25" i="7"/>
  <c r="AZ25" i="7"/>
  <c r="AY25" i="7"/>
  <c r="AX25" i="7"/>
  <c r="BE22" i="7"/>
  <c r="BD22" i="7"/>
  <c r="BC22" i="7"/>
  <c r="BB22" i="7"/>
  <c r="BA22" i="7"/>
  <c r="AZ22" i="7"/>
  <c r="AY22" i="7"/>
  <c r="AX22" i="7"/>
  <c r="B14" i="7"/>
  <c r="B13" i="7"/>
  <c r="R33" i="7" l="1"/>
  <c r="R30" i="7"/>
  <c r="R27" i="7"/>
  <c r="R24" i="7"/>
  <c r="R21" i="7"/>
  <c r="V33" i="7"/>
  <c r="V30" i="7"/>
  <c r="V27" i="7"/>
  <c r="V24" i="7"/>
  <c r="V21" i="7"/>
  <c r="M33" i="7" l="1"/>
  <c r="I33" i="7"/>
  <c r="L33" i="7" s="1"/>
  <c r="M30" i="7"/>
  <c r="I30" i="7"/>
  <c r="L30" i="7" s="1"/>
  <c r="M27" i="7"/>
  <c r="I27" i="7"/>
  <c r="L27" i="7" s="1"/>
  <c r="M24" i="7"/>
  <c r="I24" i="7"/>
  <c r="L24" i="7" s="1"/>
  <c r="M21" i="7"/>
  <c r="I21" i="7"/>
  <c r="R2" i="7" l="1"/>
  <c r="AW33" i="7" l="1"/>
  <c r="AV33" i="7"/>
  <c r="AU33" i="7"/>
  <c r="AT33" i="7"/>
  <c r="AS33" i="7"/>
  <c r="AR33" i="7"/>
  <c r="AQ33" i="7"/>
  <c r="AP33" i="7"/>
  <c r="AW30" i="7"/>
  <c r="AV30" i="7"/>
  <c r="AU30" i="7"/>
  <c r="AT30" i="7"/>
  <c r="AS30" i="7"/>
  <c r="AR30" i="7"/>
  <c r="AQ30" i="7"/>
  <c r="AP30" i="7"/>
  <c r="AW27" i="7"/>
  <c r="AV27" i="7"/>
  <c r="AU27" i="7"/>
  <c r="AT27" i="7"/>
  <c r="AS27" i="7"/>
  <c r="AR27" i="7"/>
  <c r="AQ27" i="7"/>
  <c r="AP27" i="7"/>
  <c r="AW24" i="7"/>
  <c r="AV24" i="7"/>
  <c r="AU24" i="7"/>
  <c r="AT24" i="7"/>
  <c r="AS24" i="7"/>
  <c r="AR24" i="7"/>
  <c r="AQ24" i="7"/>
  <c r="AP24" i="7"/>
  <c r="G33" i="7"/>
  <c r="F33" i="7"/>
  <c r="E33" i="7"/>
  <c r="D33" i="7"/>
  <c r="C33" i="7"/>
  <c r="B33" i="7"/>
  <c r="G30" i="7"/>
  <c r="F30" i="7"/>
  <c r="E30" i="7"/>
  <c r="D30" i="7"/>
  <c r="C30" i="7"/>
  <c r="B30" i="7"/>
  <c r="G27" i="7"/>
  <c r="F27" i="7"/>
  <c r="E27" i="7"/>
  <c r="D27" i="7"/>
  <c r="C27" i="7"/>
  <c r="B27" i="7"/>
  <c r="G24" i="7"/>
  <c r="F24" i="7"/>
  <c r="E24" i="7"/>
  <c r="D24" i="7"/>
  <c r="C24" i="7"/>
  <c r="B24" i="7"/>
  <c r="G21" i="7"/>
  <c r="F21" i="7"/>
  <c r="E21" i="7"/>
  <c r="D21" i="7"/>
  <c r="C21" i="7"/>
  <c r="AW21" i="7"/>
  <c r="AV21" i="7"/>
  <c r="AU21" i="7"/>
  <c r="AT21" i="7"/>
  <c r="AS21" i="7"/>
  <c r="AR21" i="7"/>
  <c r="AQ21" i="7"/>
  <c r="S16" i="7"/>
  <c r="R16" i="7"/>
  <c r="Q16" i="7"/>
  <c r="P16" i="7"/>
  <c r="O16" i="7"/>
  <c r="N16" i="7"/>
  <c r="M16" i="7"/>
  <c r="B21" i="7" l="1"/>
  <c r="AP21" i="7"/>
  <c r="L16" i="7"/>
  <c r="T9" i="7" l="1"/>
  <c r="BC4" i="7"/>
  <c r="P33" i="7"/>
  <c r="P30" i="7"/>
  <c r="P27" i="7"/>
  <c r="P24" i="7"/>
  <c r="AR16" i="7"/>
  <c r="E12" i="7"/>
  <c r="D15" i="7"/>
  <c r="B11" i="7"/>
  <c r="B10" i="7"/>
  <c r="B9" i="7"/>
  <c r="F8" i="7"/>
  <c r="A34" i="7" l="1"/>
  <c r="A31" i="7"/>
  <c r="A28" i="7"/>
  <c r="A25" i="7"/>
  <c r="A22" i="7"/>
  <c r="L21" i="7"/>
  <c r="AH5" i="7"/>
  <c r="AH2" i="7"/>
  <c r="AG2" i="7"/>
  <c r="AF2" i="7"/>
  <c r="AE2" i="7"/>
  <c r="AD2" i="7"/>
  <c r="AC2" i="7"/>
  <c r="AE24" i="7" l="1"/>
  <c r="AE27" i="7"/>
  <c r="AE30" i="7"/>
  <c r="L33" i="1" l="1"/>
  <c r="L30" i="1"/>
  <c r="L27" i="1"/>
  <c r="L24" i="1"/>
  <c r="AH2" i="1" l="1"/>
  <c r="AG2" i="1"/>
  <c r="AF2" i="1"/>
  <c r="AE2" i="1"/>
  <c r="B22" i="7" l="1"/>
  <c r="E3" i="5"/>
  <c r="B34" i="7" l="1"/>
  <c r="B31" i="7"/>
  <c r="B28" i="7"/>
  <c r="B25" i="7"/>
  <c r="AP34" i="7"/>
  <c r="AP31" i="7"/>
  <c r="AP28" i="7"/>
  <c r="AP25" i="7"/>
  <c r="AP22" i="7"/>
  <c r="AD2" i="1" l="1"/>
  <c r="AC2" i="1"/>
  <c r="AE33" i="7" l="1"/>
  <c r="A31" i="1" l="1"/>
  <c r="A28" i="1"/>
  <c r="A25" i="1"/>
  <c r="A22" i="1"/>
  <c r="A34" i="1"/>
  <c r="AE36" i="1"/>
  <c r="AE21" i="7"/>
  <c r="AE36" i="7" l="1"/>
  <c r="AU36" i="1"/>
  <c r="AU36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sem98061</author>
    <author>sem</author>
    <author>hojo.masumi</author>
  </authors>
  <commentList>
    <comment ref="R2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(入力例)　2023/5/10 → 20230510
【注記】</t>
        </r>
        <r>
          <rPr>
            <sz val="9"/>
            <color indexed="81"/>
            <rFont val="ＭＳ Ｐゴシック"/>
            <family val="3"/>
            <charset val="128"/>
          </rPr>
          <t xml:space="preserve">
・検収締日に注意
</t>
        </r>
        <r>
          <rPr>
            <b/>
            <sz val="9"/>
            <color indexed="10"/>
            <rFont val="ＭＳ Ｐゴシック"/>
            <family val="3"/>
            <charset val="128"/>
          </rPr>
          <t>・４月、８月、１２月、２月は１日〆
・上記以外の月は１０日〆</t>
        </r>
      </text>
    </comment>
    <comment ref="AW2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【注記】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81"/>
            <rFont val="ＭＳ Ｐゴシック"/>
            <family val="3"/>
            <charset val="128"/>
          </rPr>
          <t>単価契約分の請求</t>
        </r>
        <r>
          <rPr>
            <sz val="9"/>
            <color indexed="81"/>
            <rFont val="ＭＳ Ｐゴシック"/>
            <family val="3"/>
            <charset val="128"/>
          </rPr>
          <t>の場合は、
必ずチェックをいれてください。</t>
        </r>
      </text>
    </comment>
    <comment ref="AJ18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【注記】
</t>
        </r>
        <r>
          <rPr>
            <sz val="9"/>
            <color indexed="81"/>
            <rFont val="MS P ゴシック"/>
            <family val="3"/>
            <charset val="128"/>
          </rPr>
          <t xml:space="preserve">工事番号はハイフン無しの10桁で入力してください。
10桁以外で入力した場合はエラーになります。
例）231031L001　 （正）
　　231031L001-00（誤）
</t>
        </r>
      </text>
    </comment>
    <comment ref="B19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【注記】</t>
        </r>
        <r>
          <rPr>
            <sz val="9"/>
            <color indexed="81"/>
            <rFont val="ＭＳ Ｐゴシック"/>
            <family val="3"/>
            <charset val="128"/>
          </rPr>
          <t xml:space="preserve">
記載した品目が購入ではなくリース(レンタル)の場合、リース期間を必ず入力してください。</t>
        </r>
      </text>
    </comment>
    <comment ref="AP19" authorId="0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その他：90019101</t>
        </r>
      </text>
    </comment>
    <comment ref="I21" authorId="1" shapeId="0" xr:uid="{00000000-0006-0000-0100-000006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</text>
    </comment>
    <comment ref="M21" authorId="1" shapeId="0" xr:uid="{00000000-0006-0000-0100-000007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R21" authorId="0" shapeId="0" xr:uid="{00000000-0006-0000-0100-000008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【注記】
</t>
        </r>
        <r>
          <rPr>
            <sz val="9"/>
            <color indexed="81"/>
            <rFont val="ＭＳ Ｐゴシック"/>
            <family val="3"/>
            <charset val="128"/>
          </rPr>
          <t>単位 = 式 の場合、数量 = 1 を入力してください。</t>
        </r>
      </text>
    </comment>
    <comment ref="AE21" authorId="0" shapeId="0" xr:uid="{00000000-0006-0000-0100-000009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【注記＜単価契約以外の場合＞】
</t>
        </r>
        <r>
          <rPr>
            <sz val="9"/>
            <color indexed="81"/>
            <rFont val="ＭＳ Ｐゴシック"/>
            <family val="3"/>
            <charset val="128"/>
          </rPr>
          <t>・主材料（品目コード下一桁が"1"）の場合、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３０万未満</t>
        </r>
        <r>
          <rPr>
            <sz val="9"/>
            <color indexed="81"/>
            <rFont val="ＭＳ Ｐゴシック"/>
            <family val="3"/>
            <charset val="128"/>
          </rPr>
          <t>となります。
・一般材（品目コード下一桁が"２"）の場合、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１００万未満</t>
        </r>
        <r>
          <rPr>
            <sz val="9"/>
            <color indexed="81"/>
            <rFont val="ＭＳ Ｐゴシック"/>
            <family val="3"/>
            <charset val="128"/>
          </rPr>
          <t>となります。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39"/>
            <rFont val="ＭＳ Ｐゴシック"/>
            <family val="3"/>
            <charset val="128"/>
          </rPr>
          <t xml:space="preserve">
※上記上限金額を超過している場合、
　 青字表記となりますので確認願います。</t>
        </r>
      </text>
    </comment>
    <comment ref="AP21" authorId="0" shapeId="0" xr:uid="{00000000-0006-0000-01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「メーカーマスタ」シートを参照してコード入力</t>
        </r>
      </text>
    </comment>
    <comment ref="AX22" authorId="0" shapeId="0" xr:uid="{00000000-0006-0000-0100-00000B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(入力例)　2020/5/4 → 20200504
【注記】
</t>
        </r>
        <r>
          <rPr>
            <sz val="9"/>
            <color indexed="81"/>
            <rFont val="ＭＳ Ｐゴシック"/>
            <family val="3"/>
            <charset val="128"/>
          </rPr>
          <t xml:space="preserve">・納品日が請求日付以後の場合、請求書として認められません。
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10"/>
            <rFont val="ＭＳ Ｐゴシック"/>
            <family val="3"/>
            <charset val="128"/>
          </rPr>
          <t xml:space="preserve">※１．上記条件を満たしている場合、
　 　　赤字表記となりますので修正願います。
</t>
        </r>
        <r>
          <rPr>
            <b/>
            <sz val="12"/>
            <color indexed="14"/>
            <rFont val="ＭＳ Ｐゴシック"/>
            <family val="3"/>
            <charset val="128"/>
          </rPr>
          <t>※２．納品日がSDDの請求〆日より後の日付の場合、
　　　 当月検収として処理することができません。</t>
        </r>
      </text>
    </comment>
    <comment ref="B23" authorId="1" shapeId="0" xr:uid="{00000000-0006-0000-0100-00000C000000}">
      <text>
        <r>
          <rPr>
            <b/>
            <sz val="9"/>
            <color indexed="81"/>
            <rFont val="MS P ゴシック"/>
            <family val="3"/>
            <charset val="128"/>
          </rPr>
          <t>品名、品番を入力してください</t>
        </r>
      </text>
    </comment>
    <comment ref="I24" authorId="1" shapeId="0" xr:uid="{00000000-0006-0000-0100-00000D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</text>
    </comment>
    <comment ref="M24" authorId="1" shapeId="0" xr:uid="{00000000-0006-0000-0100-00000E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</text>
    </comment>
    <comment ref="R24" authorId="0" shapeId="0" xr:uid="{00000000-0006-0000-0100-00000F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【注記】
</t>
        </r>
        <r>
          <rPr>
            <sz val="9"/>
            <color indexed="81"/>
            <rFont val="ＭＳ Ｐゴシック"/>
            <family val="3"/>
            <charset val="128"/>
          </rPr>
          <t>単位 = 式 の場合、数量 = 1 を入力してください。</t>
        </r>
      </text>
    </comment>
    <comment ref="AE24" authorId="0" shapeId="0" xr:uid="{00000000-0006-0000-0100-000010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【注記＜単価契約以外の場合＞】
</t>
        </r>
        <r>
          <rPr>
            <sz val="9"/>
            <color indexed="81"/>
            <rFont val="ＭＳ Ｐゴシック"/>
            <family val="3"/>
            <charset val="128"/>
          </rPr>
          <t>・主材料（品目コード下一桁が"1"）の場合、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３０万未満</t>
        </r>
        <r>
          <rPr>
            <sz val="9"/>
            <color indexed="81"/>
            <rFont val="ＭＳ Ｐゴシック"/>
            <family val="3"/>
            <charset val="128"/>
          </rPr>
          <t>となります。
・一般材（品目コード下一桁が"２"）の場合、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１００万未満</t>
        </r>
        <r>
          <rPr>
            <sz val="9"/>
            <color indexed="81"/>
            <rFont val="ＭＳ Ｐゴシック"/>
            <family val="3"/>
            <charset val="128"/>
          </rPr>
          <t>となります。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39"/>
            <rFont val="ＭＳ Ｐゴシック"/>
            <family val="3"/>
            <charset val="128"/>
          </rPr>
          <t xml:space="preserve">
※上記上限金額を超過している場合、
　 青字表記となりますので確認願います。</t>
        </r>
      </text>
    </comment>
    <comment ref="AP24" authorId="0" shapeId="0" xr:uid="{00000000-0006-0000-0100-000011000000}">
      <text>
        <r>
          <rPr>
            <b/>
            <sz val="9"/>
            <color indexed="81"/>
            <rFont val="ＭＳ Ｐゴシック"/>
            <family val="3"/>
            <charset val="128"/>
          </rPr>
          <t>「メーカーマスタ」シートを参照してコード入力</t>
        </r>
      </text>
    </comment>
    <comment ref="AX25" authorId="0" shapeId="0" xr:uid="{00000000-0006-0000-0100-000012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(入力例)　2020/5/4 → 20200504
【注記】
</t>
        </r>
        <r>
          <rPr>
            <sz val="9"/>
            <color indexed="81"/>
            <rFont val="ＭＳ Ｐゴシック"/>
            <family val="3"/>
            <charset val="128"/>
          </rPr>
          <t xml:space="preserve">・納品日が請求日付以後の場合、請求書として認められません。
・納品日が竣工日より後の日付となっている場合、備考欄に理由を記載願います。
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10"/>
            <rFont val="ＭＳ Ｐゴシック"/>
            <family val="3"/>
            <charset val="128"/>
          </rPr>
          <t xml:space="preserve">※１．上記条件を満たしている場合、
　 　　赤字表記となりますので修正願います。
</t>
        </r>
        <r>
          <rPr>
            <b/>
            <sz val="12"/>
            <color indexed="14"/>
            <rFont val="ＭＳ Ｐゴシック"/>
            <family val="3"/>
            <charset val="128"/>
          </rPr>
          <t>※２．納品日がSEMの請求〆日より後の日付の場合、
　　　 当月検収として処理することができません。</t>
        </r>
      </text>
    </comment>
    <comment ref="B26" authorId="1" shapeId="0" xr:uid="{00000000-0006-0000-0100-000013000000}">
      <text>
        <r>
          <rPr>
            <b/>
            <sz val="9"/>
            <color indexed="81"/>
            <rFont val="MS P ゴシック"/>
            <family val="3"/>
            <charset val="128"/>
          </rPr>
          <t>品名、品番を入力してください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I27" authorId="1" shapeId="0" xr:uid="{00000000-0006-0000-0100-000014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</text>
    </comment>
    <comment ref="M27" authorId="1" shapeId="0" xr:uid="{00000000-0006-0000-0100-000015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</text>
    </comment>
    <comment ref="R27" authorId="0" shapeId="0" xr:uid="{00000000-0006-0000-0100-000016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【注記】
</t>
        </r>
        <r>
          <rPr>
            <sz val="9"/>
            <color indexed="81"/>
            <rFont val="ＭＳ Ｐゴシック"/>
            <family val="3"/>
            <charset val="128"/>
          </rPr>
          <t>単位 = 式 の場合、数量 = 1 を入力してください。</t>
        </r>
      </text>
    </comment>
    <comment ref="AE27" authorId="0" shapeId="0" xr:uid="{00000000-0006-0000-0100-000017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【注記＜単価契約以外の場合＞】
</t>
        </r>
        <r>
          <rPr>
            <sz val="9"/>
            <color indexed="81"/>
            <rFont val="ＭＳ Ｐゴシック"/>
            <family val="3"/>
            <charset val="128"/>
          </rPr>
          <t>・主材料（品目コード下一桁が"1"）の場合、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３０万未満</t>
        </r>
        <r>
          <rPr>
            <sz val="9"/>
            <color indexed="81"/>
            <rFont val="ＭＳ Ｐゴシック"/>
            <family val="3"/>
            <charset val="128"/>
          </rPr>
          <t>となります。
・一般材（品目コード下一桁が"２"）の場合、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１００万未満</t>
        </r>
        <r>
          <rPr>
            <sz val="9"/>
            <color indexed="81"/>
            <rFont val="ＭＳ Ｐゴシック"/>
            <family val="3"/>
            <charset val="128"/>
          </rPr>
          <t>となります。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39"/>
            <rFont val="ＭＳ Ｐゴシック"/>
            <family val="3"/>
            <charset val="128"/>
          </rPr>
          <t xml:space="preserve">
※上記上限金額を超過している場合、
　 青字表記となりますので確認願います。</t>
        </r>
      </text>
    </comment>
    <comment ref="AP27" authorId="0" shapeId="0" xr:uid="{00000000-0006-0000-0100-000018000000}">
      <text>
        <r>
          <rPr>
            <b/>
            <sz val="9"/>
            <color indexed="81"/>
            <rFont val="ＭＳ Ｐゴシック"/>
            <family val="3"/>
            <charset val="128"/>
          </rPr>
          <t>「メーカーマスタ」シートを参照してコード入力</t>
        </r>
      </text>
    </comment>
    <comment ref="AX28" authorId="0" shapeId="0" xr:uid="{00000000-0006-0000-0100-000019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(入力例)　2020/5/4 → 20200504
【注記】
</t>
        </r>
        <r>
          <rPr>
            <sz val="9"/>
            <color indexed="81"/>
            <rFont val="ＭＳ Ｐゴシック"/>
            <family val="3"/>
            <charset val="128"/>
          </rPr>
          <t xml:space="preserve">・納品日が請求日付以後の場合、請求書として認められません。
・納品日が竣工日より後の日付となっている場合、備考欄に理由を記載願います。
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10"/>
            <rFont val="ＭＳ Ｐゴシック"/>
            <family val="3"/>
            <charset val="128"/>
          </rPr>
          <t xml:space="preserve">※１．上記条件を満たしている場合、
　 　　赤字表記となりますので修正願います。
</t>
        </r>
        <r>
          <rPr>
            <b/>
            <sz val="12"/>
            <color indexed="14"/>
            <rFont val="ＭＳ Ｐゴシック"/>
            <family val="3"/>
            <charset val="128"/>
          </rPr>
          <t>※２．納品日がSEMの請求〆日より後の日付の場合、
　　　 当月検収として処理することができません。</t>
        </r>
      </text>
    </comment>
    <comment ref="B29" authorId="1" shapeId="0" xr:uid="{00000000-0006-0000-0100-00001A000000}">
      <text>
        <r>
          <rPr>
            <b/>
            <sz val="9"/>
            <color indexed="81"/>
            <rFont val="MS P ゴシック"/>
            <family val="3"/>
            <charset val="128"/>
          </rPr>
          <t>品名、品番を入力してください</t>
        </r>
      </text>
    </comment>
    <comment ref="I30" authorId="1" shapeId="0" xr:uid="{00000000-0006-0000-0100-00001B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</text>
    </comment>
    <comment ref="M30" authorId="1" shapeId="0" xr:uid="{00000000-0006-0000-0100-00001C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R30" authorId="0" shapeId="0" xr:uid="{00000000-0006-0000-0100-00001D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【注記】
</t>
        </r>
        <r>
          <rPr>
            <sz val="9"/>
            <color indexed="81"/>
            <rFont val="ＭＳ Ｐゴシック"/>
            <family val="3"/>
            <charset val="128"/>
          </rPr>
          <t>単位 = 式 の場合、数量 = 1 を入力してください。</t>
        </r>
      </text>
    </comment>
    <comment ref="AE30" authorId="0" shapeId="0" xr:uid="{00000000-0006-0000-0100-00001E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【注記＜単価契約以外の場合＞】
</t>
        </r>
        <r>
          <rPr>
            <sz val="9"/>
            <color indexed="81"/>
            <rFont val="ＭＳ Ｐゴシック"/>
            <family val="3"/>
            <charset val="128"/>
          </rPr>
          <t>・主材料（品目コード下一桁が"1"）の場合、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３０万未満</t>
        </r>
        <r>
          <rPr>
            <sz val="9"/>
            <color indexed="81"/>
            <rFont val="ＭＳ Ｐゴシック"/>
            <family val="3"/>
            <charset val="128"/>
          </rPr>
          <t>となります。
・一般材（品目コード下一桁が"２"）の場合、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１００万未満</t>
        </r>
        <r>
          <rPr>
            <sz val="9"/>
            <color indexed="81"/>
            <rFont val="ＭＳ Ｐゴシック"/>
            <family val="3"/>
            <charset val="128"/>
          </rPr>
          <t>となります。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39"/>
            <rFont val="ＭＳ Ｐゴシック"/>
            <family val="3"/>
            <charset val="128"/>
          </rPr>
          <t xml:space="preserve">
※上記上限金額を超過している場合、
　 青字表記となりますので確認願います。</t>
        </r>
      </text>
    </comment>
    <comment ref="AP30" authorId="0" shapeId="0" xr:uid="{00000000-0006-0000-0100-00001F000000}">
      <text>
        <r>
          <rPr>
            <b/>
            <sz val="9"/>
            <color indexed="81"/>
            <rFont val="ＭＳ Ｐゴシック"/>
            <family val="3"/>
            <charset val="128"/>
          </rPr>
          <t>「メーカーマスタ」シートを参照してコード入力</t>
        </r>
      </text>
    </comment>
    <comment ref="AX31" authorId="0" shapeId="0" xr:uid="{00000000-0006-0000-0100-000020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(入力例)　2020/5/4 → 20200504
【注記】
</t>
        </r>
        <r>
          <rPr>
            <sz val="9"/>
            <color indexed="81"/>
            <rFont val="ＭＳ Ｐゴシック"/>
            <family val="3"/>
            <charset val="128"/>
          </rPr>
          <t xml:space="preserve">・納品日が請求日付以後の場合、請求書として認められません。
・納品日が竣工日より後の日付となっている場合、備考欄に理由を記載願います。
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10"/>
            <rFont val="ＭＳ Ｐゴシック"/>
            <family val="3"/>
            <charset val="128"/>
          </rPr>
          <t xml:space="preserve">※１．上記条件を満たしている場合、
　 　　赤字表記となりますので修正願います。
</t>
        </r>
        <r>
          <rPr>
            <b/>
            <sz val="12"/>
            <color indexed="14"/>
            <rFont val="ＭＳ Ｐゴシック"/>
            <family val="3"/>
            <charset val="128"/>
          </rPr>
          <t>※２．納品日がSEMの請求〆日より後の日付の場合、
　　　 当月検収として処理することができません。</t>
        </r>
      </text>
    </comment>
    <comment ref="B32" authorId="1" shapeId="0" xr:uid="{00000000-0006-0000-0100-000021000000}">
      <text>
        <r>
          <rPr>
            <b/>
            <sz val="9"/>
            <color indexed="81"/>
            <rFont val="MS P ゴシック"/>
            <family val="3"/>
            <charset val="128"/>
          </rPr>
          <t>品名、品番を入力してください</t>
        </r>
      </text>
    </comment>
    <comment ref="I33" authorId="1" shapeId="0" xr:uid="{00000000-0006-0000-0100-000022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</text>
    </comment>
    <comment ref="M33" authorId="1" shapeId="0" xr:uid="{00000000-0006-0000-0100-000023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R33" authorId="0" shapeId="0" xr:uid="{00000000-0006-0000-0100-000024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【注記】
</t>
        </r>
        <r>
          <rPr>
            <sz val="9"/>
            <color indexed="81"/>
            <rFont val="ＭＳ Ｐゴシック"/>
            <family val="3"/>
            <charset val="128"/>
          </rPr>
          <t>単位 = 式 の場合、数量 = 1 を入力してください。</t>
        </r>
      </text>
    </comment>
    <comment ref="AE33" authorId="0" shapeId="0" xr:uid="{00000000-0006-0000-0100-000025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【注記＜単価契約以外の場合＞】
</t>
        </r>
        <r>
          <rPr>
            <sz val="9"/>
            <color indexed="81"/>
            <rFont val="ＭＳ Ｐゴシック"/>
            <family val="3"/>
            <charset val="128"/>
          </rPr>
          <t>・主材料（品目コード下一桁が"1"）の場合、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３０万未満</t>
        </r>
        <r>
          <rPr>
            <sz val="9"/>
            <color indexed="81"/>
            <rFont val="ＭＳ Ｐゴシック"/>
            <family val="3"/>
            <charset val="128"/>
          </rPr>
          <t>となります。
・一般材（品目コード下一桁が"２"）の場合、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１００万未満</t>
        </r>
        <r>
          <rPr>
            <sz val="9"/>
            <color indexed="81"/>
            <rFont val="ＭＳ Ｐゴシック"/>
            <family val="3"/>
            <charset val="128"/>
          </rPr>
          <t>となります。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39"/>
            <rFont val="ＭＳ Ｐゴシック"/>
            <family val="3"/>
            <charset val="128"/>
          </rPr>
          <t xml:space="preserve">
※上記上限金額を超過している場合、
　 青字表記となりますので確認願います。</t>
        </r>
      </text>
    </comment>
    <comment ref="AP33" authorId="0" shapeId="0" xr:uid="{00000000-0006-0000-0100-000026000000}">
      <text>
        <r>
          <rPr>
            <b/>
            <sz val="9"/>
            <color indexed="81"/>
            <rFont val="ＭＳ Ｐゴシック"/>
            <family val="3"/>
            <charset val="128"/>
          </rPr>
          <t>「メーカーマスタ」シートを参照してコード入力</t>
        </r>
      </text>
    </comment>
    <comment ref="AX34" authorId="0" shapeId="0" xr:uid="{00000000-0006-0000-0100-000027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(入力例)　2020/5/4 → 20200504
【注記】
</t>
        </r>
        <r>
          <rPr>
            <sz val="9"/>
            <color indexed="81"/>
            <rFont val="ＭＳ Ｐゴシック"/>
            <family val="3"/>
            <charset val="128"/>
          </rPr>
          <t xml:space="preserve">・納品日が請求日付以後の場合、請求書として認められません。
・納品日が竣工日より後の日付となっている場合、備考欄に理由を記載願います。
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10"/>
            <rFont val="ＭＳ Ｐゴシック"/>
            <family val="3"/>
            <charset val="128"/>
          </rPr>
          <t xml:space="preserve">※１．上記条件を満たしている場合、
　 　　赤字表記となりますので修正願います。
</t>
        </r>
        <r>
          <rPr>
            <b/>
            <sz val="12"/>
            <color indexed="14"/>
            <rFont val="ＭＳ Ｐゴシック"/>
            <family val="3"/>
            <charset val="128"/>
          </rPr>
          <t>※２．納品日がSEMの請求〆日より後の日付の場合、
　　　 当月検収として処理することができません。</t>
        </r>
      </text>
    </comment>
    <comment ref="B35" authorId="1" shapeId="0" xr:uid="{00000000-0006-0000-0100-000028000000}">
      <text>
        <r>
          <rPr>
            <b/>
            <sz val="9"/>
            <color indexed="81"/>
            <rFont val="MS P ゴシック"/>
            <family val="3"/>
            <charset val="128"/>
          </rPr>
          <t>品名、品番を入力してください</t>
        </r>
      </text>
    </comment>
    <comment ref="AU36" authorId="2" shapeId="0" xr:uid="{23DDA7E3-2F19-46DD-8F3C-C7144FF8C2B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金額（税抜）合計に税率を乗じます。（小数点以下、四捨五入）
</t>
        </r>
      </text>
    </comment>
    <comment ref="AE39" authorId="2" shapeId="0" xr:uid="{00000000-0006-0000-0100-000029000000}">
      <text>
        <r>
          <rPr>
            <b/>
            <sz val="10"/>
            <color indexed="81"/>
            <rFont val="MS P ゴシック"/>
            <family val="3"/>
            <charset val="128"/>
          </rPr>
          <t xml:space="preserve">
弊社へ連絡事項がありましたらご記入ください。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sem98061</author>
    <author>sem</author>
  </authors>
  <commentList>
    <comment ref="R2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(入力例)　2023/5/10 → 20230510
【注記】</t>
        </r>
        <r>
          <rPr>
            <sz val="9"/>
            <color indexed="81"/>
            <rFont val="ＭＳ Ｐゴシック"/>
            <family val="3"/>
            <charset val="128"/>
          </rPr>
          <t xml:space="preserve">
・検収締日に注意
</t>
        </r>
        <r>
          <rPr>
            <b/>
            <sz val="9"/>
            <color indexed="10"/>
            <rFont val="ＭＳ Ｐゴシック"/>
            <family val="3"/>
            <charset val="128"/>
          </rPr>
          <t>・４月、８月、１２月、２月は１日〆
・上記以外の月は１０日〆</t>
        </r>
      </text>
    </comment>
    <comment ref="AW2" authorId="0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【注記】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81"/>
            <rFont val="ＭＳ Ｐゴシック"/>
            <family val="3"/>
            <charset val="128"/>
          </rPr>
          <t>単価契約分の請求</t>
        </r>
        <r>
          <rPr>
            <sz val="9"/>
            <color indexed="81"/>
            <rFont val="ＭＳ Ｐゴシック"/>
            <family val="3"/>
            <charset val="128"/>
          </rPr>
          <t>の場合は、
必ずチェックをいれてください。</t>
        </r>
      </text>
    </comment>
    <comment ref="AJ18" authorId="0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【注記】
</t>
        </r>
        <r>
          <rPr>
            <sz val="9"/>
            <color indexed="81"/>
            <rFont val="MS P ゴシック"/>
            <family val="3"/>
            <charset val="128"/>
          </rPr>
          <t xml:space="preserve">工事番号はハイフン無しの10桁で入力してください。
10桁以外で入力した場合はエラーになります。
例）231031L001　 （正）
　　231031L001-00（誤）
</t>
        </r>
      </text>
    </comment>
    <comment ref="B19" authorId="0" shapeId="0" xr:uid="{00000000-0006-0000-02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【注記】</t>
        </r>
        <r>
          <rPr>
            <sz val="9"/>
            <color indexed="81"/>
            <rFont val="ＭＳ Ｐゴシック"/>
            <family val="3"/>
            <charset val="128"/>
          </rPr>
          <t xml:space="preserve">
記載した品目が購入ではなくリース(レンタル)の場合、リース期間を必ず入力してください。</t>
        </r>
      </text>
    </comment>
    <comment ref="B21" authorId="1" shapeId="0" xr:uid="{00000000-0006-0000-0200-000005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「品目マスタ」シートを参照してコード入力
</t>
        </r>
      </text>
    </comment>
    <comment ref="I21" authorId="1" shapeId="0" xr:uid="{00000000-0006-0000-0200-000006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</text>
    </comment>
    <comment ref="M21" authorId="1" shapeId="0" xr:uid="{00000000-0006-0000-0200-000007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R21" authorId="0" shapeId="0" xr:uid="{00000000-0006-0000-0200-000008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【注記】
</t>
        </r>
        <r>
          <rPr>
            <sz val="9"/>
            <color indexed="81"/>
            <rFont val="ＭＳ Ｐゴシック"/>
            <family val="3"/>
            <charset val="128"/>
          </rPr>
          <t>単位 = 式 の場合、数量 = 1 を入力してください。</t>
        </r>
      </text>
    </comment>
    <comment ref="AE21" authorId="0" shapeId="0" xr:uid="{00000000-0006-0000-0200-000009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【注記＜単価契約以外の場合＞】
</t>
        </r>
        <r>
          <rPr>
            <sz val="9"/>
            <color indexed="81"/>
            <rFont val="ＭＳ Ｐゴシック"/>
            <family val="3"/>
            <charset val="128"/>
          </rPr>
          <t>・主材料（品目コード下一桁が"1"）の場合、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３０万未満</t>
        </r>
        <r>
          <rPr>
            <sz val="9"/>
            <color indexed="81"/>
            <rFont val="ＭＳ Ｐゴシック"/>
            <family val="3"/>
            <charset val="128"/>
          </rPr>
          <t>となります。
・一般材（品目コード下一桁が"２"）の場合、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１００万未満</t>
        </r>
        <r>
          <rPr>
            <sz val="9"/>
            <color indexed="81"/>
            <rFont val="ＭＳ Ｐゴシック"/>
            <family val="3"/>
            <charset val="128"/>
          </rPr>
          <t>となります。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10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12"/>
            <rFont val="ＭＳ Ｐゴシック"/>
            <family val="3"/>
            <charset val="128"/>
          </rPr>
          <t>※上記上限金額を超過している場合、
　 青字表記となりますので確認願います。</t>
        </r>
      </text>
    </comment>
    <comment ref="AP21" authorId="0" shapeId="0" xr:uid="{00000000-0006-0000-02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「メーカーマスタ」シートを参照してコード入力</t>
        </r>
      </text>
    </comment>
    <comment ref="AX22" authorId="0" shapeId="0" xr:uid="{00000000-0006-0000-0200-00000B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(入力例)　2020/5/4 → 20200504
【注記】
</t>
        </r>
        <r>
          <rPr>
            <sz val="9"/>
            <color indexed="81"/>
            <rFont val="ＭＳ Ｐゴシック"/>
            <family val="3"/>
            <charset val="128"/>
          </rPr>
          <t xml:space="preserve">・納品日が請求日付以後の場合、請求書として認められません。
・納品日が竣工日より後の日付となっている場合、備考欄に理由を記載願います。
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10"/>
            <rFont val="ＭＳ Ｐゴシック"/>
            <family val="3"/>
            <charset val="128"/>
          </rPr>
          <t xml:space="preserve">※１．上記条件を満たしている場合、
　 　　赤字表記となりますので修正願います。
</t>
        </r>
        <r>
          <rPr>
            <b/>
            <sz val="12"/>
            <color indexed="14"/>
            <rFont val="ＭＳ Ｐゴシック"/>
            <family val="3"/>
            <charset val="128"/>
          </rPr>
          <t>※２．納品日がSEMの請求〆日より後の日付の場合、
　　　 当月検収として処理することができません。</t>
        </r>
      </text>
    </comment>
    <comment ref="B23" authorId="1" shapeId="0" xr:uid="{00000000-0006-0000-0200-00000C000000}">
      <text>
        <r>
          <rPr>
            <b/>
            <sz val="9"/>
            <color indexed="81"/>
            <rFont val="MS P ゴシック"/>
            <family val="3"/>
            <charset val="128"/>
          </rPr>
          <t>品名、品番を入力してください</t>
        </r>
      </text>
    </comment>
    <comment ref="I24" authorId="1" shapeId="0" xr:uid="{00000000-0006-0000-0200-00000E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</text>
    </comment>
    <comment ref="M24" authorId="1" shapeId="0" xr:uid="{00000000-0006-0000-0200-00000F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</text>
    </comment>
    <comment ref="R24" authorId="0" shapeId="0" xr:uid="{00000000-0006-0000-0200-000010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【注記】
</t>
        </r>
        <r>
          <rPr>
            <sz val="9"/>
            <color indexed="81"/>
            <rFont val="ＭＳ Ｐゴシック"/>
            <family val="3"/>
            <charset val="128"/>
          </rPr>
          <t>単位 = 式 の場合、数量 = 1 を入力してください。</t>
        </r>
      </text>
    </comment>
    <comment ref="AE24" authorId="0" shapeId="0" xr:uid="{00000000-0006-0000-0200-00001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【注記＜単価契約以外の場合＞】
</t>
        </r>
        <r>
          <rPr>
            <sz val="9"/>
            <color indexed="81"/>
            <rFont val="ＭＳ Ｐゴシック"/>
            <family val="3"/>
            <charset val="128"/>
          </rPr>
          <t>・主材料（品目コード下一桁が"1"）の場合、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３０万未満</t>
        </r>
        <r>
          <rPr>
            <sz val="9"/>
            <color indexed="81"/>
            <rFont val="ＭＳ Ｐゴシック"/>
            <family val="3"/>
            <charset val="128"/>
          </rPr>
          <t>となります。
・一般材（品目コード下一桁が"２"）の場合、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１００万未満</t>
        </r>
        <r>
          <rPr>
            <sz val="9"/>
            <color indexed="81"/>
            <rFont val="ＭＳ Ｐゴシック"/>
            <family val="3"/>
            <charset val="128"/>
          </rPr>
          <t>となります。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39"/>
            <rFont val="ＭＳ Ｐゴシック"/>
            <family val="3"/>
            <charset val="128"/>
          </rPr>
          <t xml:space="preserve">
※上記上限金額を超過している場合、
　 青字表記となりますので確認願います。</t>
        </r>
      </text>
    </comment>
    <comment ref="AP24" authorId="0" shapeId="0" xr:uid="{00000000-0006-0000-02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「メーカーマスタ」シートを参照してコード入力</t>
        </r>
      </text>
    </comment>
    <comment ref="AX25" authorId="0" shapeId="0" xr:uid="{00000000-0006-0000-0200-00001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(入力例)　2020/5/4 → 20200504
【注記】
</t>
        </r>
        <r>
          <rPr>
            <sz val="9"/>
            <color indexed="81"/>
            <rFont val="ＭＳ Ｐゴシック"/>
            <family val="3"/>
            <charset val="128"/>
          </rPr>
          <t xml:space="preserve">・納品日が請求日付以後の場合、請求書として認められません。
・納品日が竣工日より後の日付となっている場合、備考欄に理由を記載願います。
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10"/>
            <rFont val="ＭＳ Ｐゴシック"/>
            <family val="3"/>
            <charset val="128"/>
          </rPr>
          <t xml:space="preserve">※１．上記条件を満たしている場合、
　 　　赤字表記となりますので修正願います。
</t>
        </r>
        <r>
          <rPr>
            <b/>
            <sz val="12"/>
            <color indexed="14"/>
            <rFont val="ＭＳ Ｐゴシック"/>
            <family val="3"/>
            <charset val="128"/>
          </rPr>
          <t>※２．納品日がSEMの請求〆日より後の日付の場合、
　　　 当月検収として処理することができません。</t>
        </r>
      </text>
    </comment>
    <comment ref="B26" authorId="1" shapeId="0" xr:uid="{00000000-0006-0000-0200-000014000000}">
      <text>
        <r>
          <rPr>
            <b/>
            <sz val="9"/>
            <color indexed="81"/>
            <rFont val="MS P ゴシック"/>
            <family val="3"/>
            <charset val="128"/>
          </rPr>
          <t>品名、品番を入力してください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I27" authorId="1" shapeId="0" xr:uid="{00000000-0006-0000-0200-000016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</text>
    </comment>
    <comment ref="M27" authorId="1" shapeId="0" xr:uid="{00000000-0006-0000-0200-000017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</text>
    </comment>
    <comment ref="R27" authorId="0" shapeId="0" xr:uid="{00000000-0006-0000-0200-000018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【注記】
</t>
        </r>
        <r>
          <rPr>
            <sz val="9"/>
            <color indexed="81"/>
            <rFont val="ＭＳ Ｐゴシック"/>
            <family val="3"/>
            <charset val="128"/>
          </rPr>
          <t>単位 = 式 の場合、数量 = 1 を入力してください。</t>
        </r>
      </text>
    </comment>
    <comment ref="AE27" authorId="0" shapeId="0" xr:uid="{00000000-0006-0000-0200-000019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【注記＜単価契約以外の場合＞】
</t>
        </r>
        <r>
          <rPr>
            <sz val="9"/>
            <color indexed="81"/>
            <rFont val="ＭＳ Ｐゴシック"/>
            <family val="3"/>
            <charset val="128"/>
          </rPr>
          <t>・主材料（品目コード下一桁が"1"）の場合、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３０万未満</t>
        </r>
        <r>
          <rPr>
            <sz val="9"/>
            <color indexed="81"/>
            <rFont val="ＭＳ Ｐゴシック"/>
            <family val="3"/>
            <charset val="128"/>
          </rPr>
          <t>となります。
・一般材（品目コード下一桁が"２"）の場合、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１００万未満</t>
        </r>
        <r>
          <rPr>
            <sz val="9"/>
            <color indexed="81"/>
            <rFont val="ＭＳ Ｐゴシック"/>
            <family val="3"/>
            <charset val="128"/>
          </rPr>
          <t>となります。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10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39"/>
            <rFont val="ＭＳ Ｐゴシック"/>
            <family val="3"/>
            <charset val="128"/>
          </rPr>
          <t>※上記上限金額を超過している場合、
　 青字表記となりますので確認願います。</t>
        </r>
      </text>
    </comment>
    <comment ref="AP27" authorId="0" shapeId="0" xr:uid="{00000000-0006-0000-0200-00001A000000}">
      <text>
        <r>
          <rPr>
            <b/>
            <sz val="9"/>
            <color indexed="81"/>
            <rFont val="ＭＳ Ｐゴシック"/>
            <family val="3"/>
            <charset val="128"/>
          </rPr>
          <t>「メーカーマスタ」シートを参照してコード入力</t>
        </r>
      </text>
    </comment>
    <comment ref="AX28" authorId="0" shapeId="0" xr:uid="{00000000-0006-0000-0200-00001B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(入力例)　2020/5/4 → 20200504
【注記】
</t>
        </r>
        <r>
          <rPr>
            <sz val="9"/>
            <color indexed="81"/>
            <rFont val="ＭＳ Ｐゴシック"/>
            <family val="3"/>
            <charset val="128"/>
          </rPr>
          <t xml:space="preserve">・納品日が請求日付以後の場合、請求書として認められません。
・納品日が竣工日より後の日付となっている場合、備考欄に理由を記載願います。
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10"/>
            <rFont val="ＭＳ Ｐゴシック"/>
            <family val="3"/>
            <charset val="128"/>
          </rPr>
          <t xml:space="preserve">※１．上記条件を満たしている場合、
　 　　赤字表記となりますので修正願います。
</t>
        </r>
        <r>
          <rPr>
            <b/>
            <sz val="12"/>
            <color indexed="14"/>
            <rFont val="ＭＳ Ｐゴシック"/>
            <family val="3"/>
            <charset val="128"/>
          </rPr>
          <t>※２．納品日がSEMの請求〆日より後の日付の場合、
　　　 当月検収として処理することができません。</t>
        </r>
      </text>
    </comment>
    <comment ref="B29" authorId="1" shapeId="0" xr:uid="{00000000-0006-0000-0200-00001C000000}">
      <text>
        <r>
          <rPr>
            <b/>
            <sz val="9"/>
            <color indexed="81"/>
            <rFont val="MS P ゴシック"/>
            <family val="3"/>
            <charset val="128"/>
          </rPr>
          <t>品名、品番を入力してください</t>
        </r>
      </text>
    </comment>
    <comment ref="I30" authorId="1" shapeId="0" xr:uid="{00000000-0006-0000-0200-00001E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</text>
    </comment>
    <comment ref="M30" authorId="1" shapeId="0" xr:uid="{00000000-0006-0000-0200-00001F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R30" authorId="0" shapeId="0" xr:uid="{00000000-0006-0000-0200-000020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【注記】
</t>
        </r>
        <r>
          <rPr>
            <sz val="9"/>
            <color indexed="81"/>
            <rFont val="ＭＳ Ｐゴシック"/>
            <family val="3"/>
            <charset val="128"/>
          </rPr>
          <t>単位 = 式 の場合、数量 = 1 を入力してください。</t>
        </r>
      </text>
    </comment>
    <comment ref="AE30" authorId="0" shapeId="0" xr:uid="{00000000-0006-0000-0200-00002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【注記＜単価契約以外の場合＞】
</t>
        </r>
        <r>
          <rPr>
            <sz val="9"/>
            <color indexed="81"/>
            <rFont val="ＭＳ Ｐゴシック"/>
            <family val="3"/>
            <charset val="128"/>
          </rPr>
          <t>・主材料（品目コード下一桁が"1"）の場合、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３０万未満</t>
        </r>
        <r>
          <rPr>
            <sz val="9"/>
            <color indexed="81"/>
            <rFont val="ＭＳ Ｐゴシック"/>
            <family val="3"/>
            <charset val="128"/>
          </rPr>
          <t>となります。
・一般材（品目コード下一桁が"２"）の場合、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１００万未満</t>
        </r>
        <r>
          <rPr>
            <sz val="9"/>
            <color indexed="81"/>
            <rFont val="ＭＳ Ｐゴシック"/>
            <family val="3"/>
            <charset val="128"/>
          </rPr>
          <t>となります。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10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39"/>
            <rFont val="ＭＳ Ｐゴシック"/>
            <family val="3"/>
            <charset val="128"/>
          </rPr>
          <t>※上記上限金額を超過している場合、
　 青字表記となりますので確認願います。</t>
        </r>
      </text>
    </comment>
    <comment ref="AP30" authorId="0" shapeId="0" xr:uid="{00000000-0006-0000-0200-000022000000}">
      <text>
        <r>
          <rPr>
            <b/>
            <sz val="9"/>
            <color indexed="81"/>
            <rFont val="ＭＳ Ｐゴシック"/>
            <family val="3"/>
            <charset val="128"/>
          </rPr>
          <t>「メーカーマスタ」シートを参照してコード入力</t>
        </r>
      </text>
    </comment>
    <comment ref="AX31" authorId="0" shapeId="0" xr:uid="{00000000-0006-0000-0200-00002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(入力例)　2020/5/4 → 20200504
【注記】
</t>
        </r>
        <r>
          <rPr>
            <sz val="9"/>
            <color indexed="81"/>
            <rFont val="ＭＳ Ｐゴシック"/>
            <family val="3"/>
            <charset val="128"/>
          </rPr>
          <t xml:space="preserve">・納品日が請求日付以後の場合、請求書として認められません。
・納品日が竣工日より後の日付となっている場合、備考欄に理由を記載願います。
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10"/>
            <rFont val="ＭＳ Ｐゴシック"/>
            <family val="3"/>
            <charset val="128"/>
          </rPr>
          <t xml:space="preserve">※１．上記条件を満たしている場合、
　 　　赤字表記となりますので修正願います。
</t>
        </r>
        <r>
          <rPr>
            <b/>
            <sz val="12"/>
            <color indexed="14"/>
            <rFont val="ＭＳ Ｐゴシック"/>
            <family val="3"/>
            <charset val="128"/>
          </rPr>
          <t>※２．納品日がSEMの請求〆日より後の日付の場合、
　　　 当月検収として処理することができません。</t>
        </r>
      </text>
    </comment>
    <comment ref="B32" authorId="1" shapeId="0" xr:uid="{00000000-0006-0000-0200-000024000000}">
      <text>
        <r>
          <rPr>
            <b/>
            <sz val="9"/>
            <color indexed="81"/>
            <rFont val="MS P ゴシック"/>
            <family val="3"/>
            <charset val="128"/>
          </rPr>
          <t>品名、品番を入力してください</t>
        </r>
      </text>
    </comment>
    <comment ref="I33" authorId="1" shapeId="0" xr:uid="{00000000-0006-0000-0200-000026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</text>
    </comment>
    <comment ref="M33" authorId="1" shapeId="0" xr:uid="{00000000-0006-0000-0200-000027000000}">
      <text>
        <r>
          <rPr>
            <b/>
            <sz val="9"/>
            <color indexed="81"/>
            <rFont val="MS P ゴシック"/>
            <family val="3"/>
            <charset val="128"/>
          </rPr>
          <t>(入力例)　10/1 → 1001
　　　　　　月２桁＋日２桁の整数４文字で入力してください。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R33" authorId="0" shapeId="0" xr:uid="{00000000-0006-0000-0200-000028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【注記】
</t>
        </r>
        <r>
          <rPr>
            <sz val="9"/>
            <color indexed="81"/>
            <rFont val="ＭＳ Ｐゴシック"/>
            <family val="3"/>
            <charset val="128"/>
          </rPr>
          <t>単位 = 式 の場合、数量 = 1 を入力してください。</t>
        </r>
      </text>
    </comment>
    <comment ref="AE33" authorId="0" shapeId="0" xr:uid="{00000000-0006-0000-0200-000029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【注記＜単価契約以外の場合＞】
</t>
        </r>
        <r>
          <rPr>
            <sz val="9"/>
            <color indexed="81"/>
            <rFont val="ＭＳ Ｐゴシック"/>
            <family val="3"/>
            <charset val="128"/>
          </rPr>
          <t>・主材料（品目コード下一桁が"1"）の場合、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３０万未満</t>
        </r>
        <r>
          <rPr>
            <sz val="9"/>
            <color indexed="81"/>
            <rFont val="ＭＳ Ｐゴシック"/>
            <family val="3"/>
            <charset val="128"/>
          </rPr>
          <t>となります。
・一般材（品目コード下一桁が"２"）の場合、
 入力できる金額は１品目につき</t>
        </r>
        <r>
          <rPr>
            <b/>
            <sz val="9"/>
            <color indexed="81"/>
            <rFont val="ＭＳ Ｐゴシック"/>
            <family val="3"/>
            <charset val="128"/>
          </rPr>
          <t>１００万未満</t>
        </r>
        <r>
          <rPr>
            <sz val="9"/>
            <color indexed="81"/>
            <rFont val="ＭＳ Ｐゴシック"/>
            <family val="3"/>
            <charset val="128"/>
          </rPr>
          <t>となります。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39"/>
            <rFont val="ＭＳ Ｐゴシック"/>
            <family val="3"/>
            <charset val="128"/>
          </rPr>
          <t xml:space="preserve">
※上記上限金額を超過している場合、
　 青字表記となりますので確認願います。</t>
        </r>
      </text>
    </comment>
    <comment ref="AP33" authorId="0" shapeId="0" xr:uid="{00000000-0006-0000-0200-00002A000000}">
      <text>
        <r>
          <rPr>
            <b/>
            <sz val="9"/>
            <color indexed="81"/>
            <rFont val="ＭＳ Ｐゴシック"/>
            <family val="3"/>
            <charset val="128"/>
          </rPr>
          <t>「メーカーマスタ」シートを参照してコード入力</t>
        </r>
      </text>
    </comment>
    <comment ref="AX34" authorId="0" shapeId="0" xr:uid="{00000000-0006-0000-0200-00002B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(入力例)　2020/5/4 → 20200504
【注記】
</t>
        </r>
        <r>
          <rPr>
            <sz val="9"/>
            <color indexed="81"/>
            <rFont val="ＭＳ Ｐゴシック"/>
            <family val="3"/>
            <charset val="128"/>
          </rPr>
          <t xml:space="preserve">・納品日が請求日付以後の場合、請求書として認められません。
・納品日が竣工日より後の日付となっている場合、備考欄に理由を記載願います。
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9"/>
            <color indexed="10"/>
            <rFont val="ＭＳ Ｐゴシック"/>
            <family val="3"/>
            <charset val="128"/>
          </rPr>
          <t xml:space="preserve">※１．上記条件を満たしている場合、
　 　　赤字表記となりますので修正願います。
</t>
        </r>
        <r>
          <rPr>
            <b/>
            <sz val="12"/>
            <color indexed="14"/>
            <rFont val="ＭＳ Ｐゴシック"/>
            <family val="3"/>
            <charset val="128"/>
          </rPr>
          <t>※２．納品日がSEMの請求〆日より後の日付の場合、
　　　 当月検収として処理することができません。</t>
        </r>
      </text>
    </comment>
    <comment ref="B35" authorId="1" shapeId="0" xr:uid="{00000000-0006-0000-0200-00002C000000}">
      <text>
        <r>
          <rPr>
            <b/>
            <sz val="9"/>
            <color indexed="81"/>
            <rFont val="MS P ゴシック"/>
            <family val="3"/>
            <charset val="128"/>
          </rPr>
          <t>品名、品番を入力してください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<sst xmlns="http://schemas.openxmlformats.org/spreadsheetml/2006/main" count="4028" uniqueCount="1063">
  <si>
    <t>請求日付</t>
    <rPh sb="0" eb="2">
      <t>セイキュウ</t>
    </rPh>
    <rPh sb="2" eb="4">
      <t>ヒヅケ</t>
    </rPh>
    <phoneticPr fontId="3"/>
  </si>
  <si>
    <t>取引先→現場→業務→購買→経理</t>
    <rPh sb="7" eb="9">
      <t>ギョウム</t>
    </rPh>
    <rPh sb="10" eb="12">
      <t>コウバイ</t>
    </rPh>
    <rPh sb="13" eb="15">
      <t>ケイリ</t>
    </rPh>
    <phoneticPr fontId="3"/>
  </si>
  <si>
    <t>単価契約分請求</t>
    <rPh sb="0" eb="1">
      <t>タン</t>
    </rPh>
    <rPh sb="1" eb="2">
      <t>アタイ</t>
    </rPh>
    <rPh sb="2" eb="3">
      <t>チギリ</t>
    </rPh>
    <rPh sb="3" eb="4">
      <t>ヤク</t>
    </rPh>
    <rPh sb="4" eb="5">
      <t>ブン</t>
    </rPh>
    <rPh sb="5" eb="6">
      <t>ショウ</t>
    </rPh>
    <rPh sb="6" eb="7">
      <t>モトム</t>
    </rPh>
    <phoneticPr fontId="3"/>
  </si>
  <si>
    <t>材料費請求書</t>
    <rPh sb="0" eb="2">
      <t>ザイリョウ</t>
    </rPh>
    <rPh sb="2" eb="3">
      <t>ヒ</t>
    </rPh>
    <rPh sb="3" eb="6">
      <t>セイキュウショ</t>
    </rPh>
    <phoneticPr fontId="3"/>
  </si>
  <si>
    <t>要求部門名</t>
    <rPh sb="0" eb="1">
      <t>ヨウ</t>
    </rPh>
    <rPh sb="1" eb="2">
      <t>モトム</t>
    </rPh>
    <rPh sb="2" eb="3">
      <t>ブ</t>
    </rPh>
    <rPh sb="3" eb="4">
      <t>モン</t>
    </rPh>
    <rPh sb="4" eb="5">
      <t>メイ</t>
    </rPh>
    <phoneticPr fontId="3"/>
  </si>
  <si>
    <t>要求番号</t>
    <rPh sb="0" eb="2">
      <t>ヨウキュウ</t>
    </rPh>
    <rPh sb="2" eb="4">
      <t>バンゴウ</t>
    </rPh>
    <phoneticPr fontId="3"/>
  </si>
  <si>
    <t>税区分</t>
    <rPh sb="0" eb="3">
      <t>ゼイクブン</t>
    </rPh>
    <phoneticPr fontId="3"/>
  </si>
  <si>
    <t>(白黒印刷)</t>
    <rPh sb="1" eb="3">
      <t>シロクロ</t>
    </rPh>
    <rPh sb="3" eb="5">
      <t>インサツ</t>
    </rPh>
    <phoneticPr fontId="3"/>
  </si>
  <si>
    <t>税率</t>
    <rPh sb="0" eb="2">
      <t>ゼイリツ</t>
    </rPh>
    <phoneticPr fontId="3"/>
  </si>
  <si>
    <t>%</t>
    <phoneticPr fontId="3"/>
  </si>
  <si>
    <t>取引先所在地・名称</t>
    <rPh sb="0" eb="2">
      <t>トリヒキ</t>
    </rPh>
    <rPh sb="2" eb="3">
      <t>サキ</t>
    </rPh>
    <rPh sb="3" eb="6">
      <t>ショザイチ</t>
    </rPh>
    <rPh sb="7" eb="9">
      <t>メイショウ</t>
    </rPh>
    <phoneticPr fontId="3"/>
  </si>
  <si>
    <t>管理番号</t>
    <rPh sb="0" eb="2">
      <t>カンリ</t>
    </rPh>
    <rPh sb="2" eb="4">
      <t>バンゴウ</t>
    </rPh>
    <phoneticPr fontId="3"/>
  </si>
  <si>
    <t>経　理</t>
    <rPh sb="0" eb="1">
      <t>ケイ</t>
    </rPh>
    <rPh sb="2" eb="3">
      <t>リ</t>
    </rPh>
    <phoneticPr fontId="3"/>
  </si>
  <si>
    <t>購　　　買</t>
    <rPh sb="0" eb="1">
      <t>コウ</t>
    </rPh>
    <rPh sb="4" eb="5">
      <t>バイ</t>
    </rPh>
    <phoneticPr fontId="3"/>
  </si>
  <si>
    <t>発　行　部</t>
    <rPh sb="0" eb="1">
      <t>ハッ</t>
    </rPh>
    <rPh sb="2" eb="3">
      <t>ギョウ</t>
    </rPh>
    <rPh sb="4" eb="5">
      <t>ブ</t>
    </rPh>
    <phoneticPr fontId="3"/>
  </si>
  <si>
    <t>&lt;住所&gt;</t>
    <rPh sb="1" eb="3">
      <t>ジュウショ</t>
    </rPh>
    <phoneticPr fontId="3"/>
  </si>
  <si>
    <t>〒</t>
    <phoneticPr fontId="3"/>
  </si>
  <si>
    <t>担　当</t>
    <rPh sb="0" eb="1">
      <t>タン</t>
    </rPh>
    <rPh sb="2" eb="3">
      <t>トウ</t>
    </rPh>
    <phoneticPr fontId="3"/>
  </si>
  <si>
    <t>※取引先様で管理したい番号をご自由に入力ください。（20桁以内）</t>
    <rPh sb="1" eb="3">
      <t>トリヒキ</t>
    </rPh>
    <rPh sb="3" eb="4">
      <t>サキ</t>
    </rPh>
    <rPh sb="4" eb="5">
      <t>サマ</t>
    </rPh>
    <rPh sb="6" eb="8">
      <t>カンリ</t>
    </rPh>
    <rPh sb="11" eb="13">
      <t>バンゴウ</t>
    </rPh>
    <rPh sb="15" eb="17">
      <t>ジユウ</t>
    </rPh>
    <rPh sb="18" eb="20">
      <t>ニュウリョク</t>
    </rPh>
    <rPh sb="28" eb="29">
      <t>ケタ</t>
    </rPh>
    <rPh sb="29" eb="31">
      <t>イナイ</t>
    </rPh>
    <phoneticPr fontId="3"/>
  </si>
  <si>
    <t>&lt;社名&gt;</t>
    <rPh sb="1" eb="3">
      <t>シャメイ</t>
    </rPh>
    <phoneticPr fontId="3"/>
  </si>
  <si>
    <t>㊞</t>
  </si>
  <si>
    <t>インボイス発行事業者登録番号</t>
    <rPh sb="5" eb="14">
      <t>ハッコウジギョウシャトウロクバンゴウ</t>
    </rPh>
    <phoneticPr fontId="3"/>
  </si>
  <si>
    <t>非登録　事業者</t>
    <rPh sb="0" eb="3">
      <t>ヒトウロク</t>
    </rPh>
    <rPh sb="4" eb="7">
      <t>ジギョウシャ</t>
    </rPh>
    <phoneticPr fontId="3"/>
  </si>
  <si>
    <t>TEL：</t>
    <phoneticPr fontId="3"/>
  </si>
  <si>
    <t>取引先コード</t>
    <rPh sb="0" eb="2">
      <t>トリヒキ</t>
    </rPh>
    <rPh sb="2" eb="3">
      <t>サキ</t>
    </rPh>
    <phoneticPr fontId="3"/>
  </si>
  <si>
    <t>納　入　場　所</t>
    <rPh sb="0" eb="1">
      <t>オサム</t>
    </rPh>
    <rPh sb="2" eb="3">
      <t>ニュウ</t>
    </rPh>
    <rPh sb="4" eb="5">
      <t>バ</t>
    </rPh>
    <rPh sb="6" eb="7">
      <t>ショ</t>
    </rPh>
    <phoneticPr fontId="3"/>
  </si>
  <si>
    <t>工事名称</t>
    <rPh sb="0" eb="2">
      <t>コウジ</t>
    </rPh>
    <rPh sb="2" eb="4">
      <t>メイショウ</t>
    </rPh>
    <phoneticPr fontId="3"/>
  </si>
  <si>
    <t>工事番号</t>
    <phoneticPr fontId="3"/>
  </si>
  <si>
    <t>品 目 コ ー ド            レンタル期間</t>
    <rPh sb="0" eb="1">
      <t>ヒン</t>
    </rPh>
    <rPh sb="2" eb="3">
      <t>メ</t>
    </rPh>
    <phoneticPr fontId="3"/>
  </si>
  <si>
    <t>単位</t>
    <rPh sb="0" eb="2">
      <t>タンイ</t>
    </rPh>
    <phoneticPr fontId="3"/>
  </si>
  <si>
    <t>数　量</t>
    <phoneticPr fontId="11"/>
  </si>
  <si>
    <t>単        価</t>
    <rPh sb="0" eb="1">
      <t>タン</t>
    </rPh>
    <rPh sb="9" eb="10">
      <t>アタイ</t>
    </rPh>
    <phoneticPr fontId="3"/>
  </si>
  <si>
    <t>金          額</t>
    <rPh sb="0" eb="1">
      <t>キン</t>
    </rPh>
    <rPh sb="11" eb="12">
      <t>ガク</t>
    </rPh>
    <phoneticPr fontId="3"/>
  </si>
  <si>
    <t>メ ー カ ー コ ー ド</t>
    <phoneticPr fontId="3"/>
  </si>
  <si>
    <t>納　品　日</t>
    <rPh sb="0" eb="1">
      <t>オサム</t>
    </rPh>
    <rPh sb="2" eb="3">
      <t>ヒン</t>
    </rPh>
    <rPh sb="4" eb="5">
      <t>ヒ</t>
    </rPh>
    <phoneticPr fontId="3"/>
  </si>
  <si>
    <t>品 名 (上段:マスタ名、下段:手入力名)</t>
    <rPh sb="0" eb="1">
      <t>ヒン</t>
    </rPh>
    <rPh sb="2" eb="3">
      <t>メイ</t>
    </rPh>
    <rPh sb="5" eb="7">
      <t>ジョウダン</t>
    </rPh>
    <rPh sb="11" eb="12">
      <t>メイ</t>
    </rPh>
    <rPh sb="13" eb="15">
      <t>ゲダン</t>
    </rPh>
    <rPh sb="16" eb="17">
      <t>テ</t>
    </rPh>
    <rPh sb="17" eb="19">
      <t>ニュウリョク</t>
    </rPh>
    <rPh sb="19" eb="20">
      <t>メイ</t>
    </rPh>
    <phoneticPr fontId="3"/>
  </si>
  <si>
    <t>メ  ー   カ   ー  名</t>
    <rPh sb="14" eb="15">
      <t>メイ</t>
    </rPh>
    <phoneticPr fontId="3"/>
  </si>
  <si>
    <t>年　月　日</t>
    <rPh sb="0" eb="1">
      <t>ネン</t>
    </rPh>
    <rPh sb="2" eb="3">
      <t>ツキ</t>
    </rPh>
    <rPh sb="4" eb="5">
      <t>ヒ</t>
    </rPh>
    <phoneticPr fontId="3"/>
  </si>
  <si>
    <t>注意</t>
    <rPh sb="0" eb="2">
      <t>チュウイ</t>
    </rPh>
    <phoneticPr fontId="3"/>
  </si>
  <si>
    <t>合　計</t>
    <rPh sb="0" eb="1">
      <t>ガッ</t>
    </rPh>
    <rPh sb="2" eb="3">
      <t>ケイ</t>
    </rPh>
    <phoneticPr fontId="3"/>
  </si>
  <si>
    <t>消 費 税</t>
    <rPh sb="0" eb="1">
      <t>ショウ</t>
    </rPh>
    <rPh sb="2" eb="3">
      <t>ヒ</t>
    </rPh>
    <rPh sb="4" eb="5">
      <t>ゼイ</t>
    </rPh>
    <phoneticPr fontId="3"/>
  </si>
  <si>
    <t>１．</t>
    <phoneticPr fontId="3"/>
  </si>
  <si>
    <t xml:space="preserve"> 納品締切日　毎月10日(2,4,8,12月は月初)請求書は現場に提出のこと。</t>
    <phoneticPr fontId="3"/>
  </si>
  <si>
    <t>２．</t>
  </si>
  <si>
    <t xml:space="preserve"> 単価・数量・金額は整数で記入願います。</t>
  </si>
  <si>
    <t>【注記】納品日が工番竣工月以後(または請求日付が工番竣工月の3ヶ月超)の場合は、備考欄に理由を記入願います。</t>
    <rPh sb="1" eb="3">
      <t>チュウキ</t>
    </rPh>
    <rPh sb="4" eb="6">
      <t>ノウヒン</t>
    </rPh>
    <rPh sb="6" eb="7">
      <t>ビ</t>
    </rPh>
    <rPh sb="8" eb="10">
      <t>コウバン</t>
    </rPh>
    <rPh sb="10" eb="12">
      <t>シュンコウ</t>
    </rPh>
    <rPh sb="12" eb="13">
      <t>ツキ</t>
    </rPh>
    <rPh sb="13" eb="15">
      <t>イゴ</t>
    </rPh>
    <rPh sb="19" eb="21">
      <t>セイキュウ</t>
    </rPh>
    <rPh sb="21" eb="23">
      <t>ヒヅケ</t>
    </rPh>
    <rPh sb="24" eb="26">
      <t>コウバン</t>
    </rPh>
    <rPh sb="26" eb="28">
      <t>シュンコウ</t>
    </rPh>
    <rPh sb="28" eb="29">
      <t>ツキ</t>
    </rPh>
    <rPh sb="32" eb="33">
      <t>ゲツ</t>
    </rPh>
    <rPh sb="33" eb="34">
      <t>チョウ</t>
    </rPh>
    <rPh sb="36" eb="38">
      <t>バアイ</t>
    </rPh>
    <rPh sb="40" eb="42">
      <t>ビコウ</t>
    </rPh>
    <rPh sb="42" eb="43">
      <t>ラン</t>
    </rPh>
    <rPh sb="44" eb="46">
      <t>リユウ</t>
    </rPh>
    <rPh sb="47" eb="49">
      <t>キニュウ</t>
    </rPh>
    <rPh sb="49" eb="50">
      <t>ネガ</t>
    </rPh>
    <phoneticPr fontId="3"/>
  </si>
  <si>
    <t>３．</t>
    <phoneticPr fontId="3"/>
  </si>
  <si>
    <t xml:space="preserve"> 税率ごとに区分し異なる場合は請求書を分けて記入願います。</t>
    <rPh sb="1" eb="3">
      <t>ゼイリツ</t>
    </rPh>
    <rPh sb="6" eb="8">
      <t>クブン</t>
    </rPh>
    <rPh sb="9" eb="10">
      <t>コト</t>
    </rPh>
    <rPh sb="12" eb="14">
      <t>バアイ</t>
    </rPh>
    <rPh sb="15" eb="18">
      <t>セイキュウショ</t>
    </rPh>
    <rPh sb="19" eb="20">
      <t>ワ</t>
    </rPh>
    <rPh sb="22" eb="25">
      <t>キニュウネガ</t>
    </rPh>
    <phoneticPr fontId="3"/>
  </si>
  <si>
    <t>備考</t>
    <rPh sb="0" eb="2">
      <t>ビコウ</t>
    </rPh>
    <phoneticPr fontId="3"/>
  </si>
  <si>
    <t xml:space="preserve">No.                          </t>
    <phoneticPr fontId="3"/>
  </si>
  <si>
    <t>弊社記入欄</t>
    <rPh sb="0" eb="5">
      <t>ヘイシャキニュウラン</t>
    </rPh>
    <phoneticPr fontId="3"/>
  </si>
  <si>
    <t>課税</t>
  </si>
  <si>
    <t>非登録事業者</t>
    <rPh sb="0" eb="3">
      <t>ヒトウロク</t>
    </rPh>
    <rPh sb="3" eb="6">
      <t>ジギョウシャ</t>
    </rPh>
    <phoneticPr fontId="3"/>
  </si>
  <si>
    <t>Ｔ</t>
    <phoneticPr fontId="3"/>
  </si>
  <si>
    <t>２．</t>
    <phoneticPr fontId="3"/>
  </si>
  <si>
    <t>　【記入要領】</t>
    <phoneticPr fontId="3"/>
  </si>
  <si>
    <t>㊞</t>
    <phoneticPr fontId="3"/>
  </si>
  <si>
    <t>納入場所</t>
    <rPh sb="0" eb="1">
      <t>オサム</t>
    </rPh>
    <rPh sb="1" eb="2">
      <t>ニュウ</t>
    </rPh>
    <rPh sb="2" eb="3">
      <t>バ</t>
    </rPh>
    <rPh sb="3" eb="4">
      <t>ショ</t>
    </rPh>
    <phoneticPr fontId="3"/>
  </si>
  <si>
    <r>
      <t>　</t>
    </r>
    <r>
      <rPr>
        <b/>
        <sz val="18"/>
        <rFont val="ＭＳ 明朝"/>
        <family val="1"/>
        <charset val="128"/>
      </rPr>
      <t>①請求日付</t>
    </r>
    <r>
      <rPr>
        <sz val="18"/>
        <rFont val="ＭＳ 明朝"/>
        <family val="1"/>
        <charset val="128"/>
      </rPr>
      <t>：入力例　2023/8/10の場合→20230810</t>
    </r>
    <rPh sb="2" eb="4">
      <t>セイキュウ</t>
    </rPh>
    <rPh sb="4" eb="6">
      <t>ヒヅケ</t>
    </rPh>
    <rPh sb="7" eb="9">
      <t>ニュウリョク</t>
    </rPh>
    <rPh sb="9" eb="10">
      <t>レイ</t>
    </rPh>
    <rPh sb="21" eb="23">
      <t>バアイ</t>
    </rPh>
    <phoneticPr fontId="3"/>
  </si>
  <si>
    <t>　※請求日付には、検収〆日までの日付（作成日）を入力ください</t>
    <rPh sb="19" eb="22">
      <t>サクセイビ</t>
    </rPh>
    <phoneticPr fontId="3"/>
  </si>
  <si>
    <r>
      <t>　</t>
    </r>
    <r>
      <rPr>
        <b/>
        <sz val="18"/>
        <rFont val="ＭＳ 明朝"/>
        <family val="1"/>
        <charset val="128"/>
      </rPr>
      <t>②取引先所在地・名称</t>
    </r>
    <r>
      <rPr>
        <sz val="18"/>
        <rFont val="ＭＳ 明朝"/>
        <family val="1"/>
        <charset val="128"/>
      </rPr>
      <t>：貴社の住所、社名、電話番号（印刷後に社印押印、</t>
    </r>
    <r>
      <rPr>
        <b/>
        <u/>
        <sz val="18"/>
        <rFont val="ＭＳ 明朝"/>
        <family val="1"/>
        <charset val="128"/>
      </rPr>
      <t>電子印は不可</t>
    </r>
    <r>
      <rPr>
        <sz val="18"/>
        <rFont val="ＭＳ 明朝"/>
        <family val="1"/>
        <charset val="128"/>
      </rPr>
      <t>）</t>
    </r>
    <rPh sb="2" eb="4">
      <t>トリヒキ</t>
    </rPh>
    <rPh sb="4" eb="5">
      <t>サキ</t>
    </rPh>
    <rPh sb="5" eb="8">
      <t>ショザイチ</t>
    </rPh>
    <rPh sb="9" eb="11">
      <t>メイショウ</t>
    </rPh>
    <rPh sb="12" eb="14">
      <t>キシャ</t>
    </rPh>
    <rPh sb="15" eb="17">
      <t>ジュウショ</t>
    </rPh>
    <rPh sb="18" eb="20">
      <t>シャメイ</t>
    </rPh>
    <rPh sb="21" eb="23">
      <t>デンワ</t>
    </rPh>
    <rPh sb="23" eb="25">
      <t>バンゴウ</t>
    </rPh>
    <rPh sb="26" eb="28">
      <t>インサツ</t>
    </rPh>
    <rPh sb="28" eb="29">
      <t>ゴ</t>
    </rPh>
    <rPh sb="30" eb="32">
      <t>シャイン</t>
    </rPh>
    <rPh sb="32" eb="34">
      <t>オウイン</t>
    </rPh>
    <rPh sb="35" eb="37">
      <t>デンシ</t>
    </rPh>
    <rPh sb="37" eb="38">
      <t>イン</t>
    </rPh>
    <rPh sb="39" eb="41">
      <t>フカ</t>
    </rPh>
    <phoneticPr fontId="3"/>
  </si>
  <si>
    <r>
      <t>　</t>
    </r>
    <r>
      <rPr>
        <b/>
        <sz val="18"/>
        <rFont val="ＭＳ 明朝"/>
        <family val="1"/>
        <charset val="128"/>
      </rPr>
      <t>③取引先コード</t>
    </r>
    <r>
      <rPr>
        <sz val="18"/>
        <rFont val="ＭＳ 明朝"/>
        <family val="1"/>
        <charset val="128"/>
      </rPr>
      <t>：8桁のコードを入力ください</t>
    </r>
    <rPh sb="2" eb="5">
      <t>トリヒキサキ</t>
    </rPh>
    <rPh sb="10" eb="11">
      <t>ケタ</t>
    </rPh>
    <rPh sb="16" eb="18">
      <t>ニュウリョク</t>
    </rPh>
    <phoneticPr fontId="11"/>
  </si>
  <si>
    <r>
      <t>　</t>
    </r>
    <r>
      <rPr>
        <b/>
        <sz val="18"/>
        <rFont val="ＭＳ 明朝"/>
        <family val="1"/>
        <charset val="128"/>
      </rPr>
      <t>④管理番号</t>
    </r>
    <r>
      <rPr>
        <sz val="18"/>
        <rFont val="ＭＳ 明朝"/>
        <family val="1"/>
        <charset val="128"/>
      </rPr>
      <t>：20桁以内の番号　※必要に応じて、貴社の管理番号などを入力ください</t>
    </r>
    <rPh sb="2" eb="4">
      <t>カンリ</t>
    </rPh>
    <rPh sb="4" eb="6">
      <t>バンゴウ</t>
    </rPh>
    <rPh sb="9" eb="10">
      <t>ケタ</t>
    </rPh>
    <rPh sb="10" eb="12">
      <t>イナイ</t>
    </rPh>
    <rPh sb="13" eb="15">
      <t>バンゴウ</t>
    </rPh>
    <rPh sb="17" eb="19">
      <t>ヒツヨウ</t>
    </rPh>
    <rPh sb="20" eb="21">
      <t>オウ</t>
    </rPh>
    <rPh sb="24" eb="26">
      <t>キシャ</t>
    </rPh>
    <rPh sb="27" eb="31">
      <t>カンリバンゴウ</t>
    </rPh>
    <rPh sb="34" eb="36">
      <t>ニュウリョク</t>
    </rPh>
    <phoneticPr fontId="11"/>
  </si>
  <si>
    <r>
      <t>　</t>
    </r>
    <r>
      <rPr>
        <b/>
        <sz val="18"/>
        <rFont val="ＭＳ 明朝"/>
        <family val="1"/>
        <charset val="128"/>
      </rPr>
      <t>⑤インボイス発行事業者登録番号</t>
    </r>
    <r>
      <rPr>
        <sz val="18"/>
        <rFont val="ＭＳ 明朝"/>
        <family val="1"/>
        <charset val="128"/>
      </rPr>
      <t>：貴社のインボイス発行事業者登録番号 「Ｔ」を除く13桁をご入力ください</t>
    </r>
    <rPh sb="17" eb="19">
      <t>キシャ</t>
    </rPh>
    <rPh sb="25" eb="27">
      <t>ハッコウ</t>
    </rPh>
    <rPh sb="27" eb="30">
      <t>ジギョウシャ</t>
    </rPh>
    <rPh sb="30" eb="32">
      <t>トウロク</t>
    </rPh>
    <rPh sb="32" eb="34">
      <t>バンゴウ</t>
    </rPh>
    <rPh sb="39" eb="40">
      <t>ノゾ</t>
    </rPh>
    <rPh sb="43" eb="44">
      <t>ケタ</t>
    </rPh>
    <rPh sb="46" eb="48">
      <t>ニュウリョク</t>
    </rPh>
    <phoneticPr fontId="11"/>
  </si>
  <si>
    <t>　　　　　　　　　　　　　  　　非登録事業者の場合は「✓」を付けてください</t>
    <rPh sb="17" eb="18">
      <t>ヒ</t>
    </rPh>
    <rPh sb="18" eb="20">
      <t>トウロク</t>
    </rPh>
    <rPh sb="20" eb="23">
      <t>ジギョウシャ</t>
    </rPh>
    <rPh sb="24" eb="26">
      <t>バアイ</t>
    </rPh>
    <rPh sb="31" eb="32">
      <t>ツ</t>
    </rPh>
    <phoneticPr fontId="11"/>
  </si>
  <si>
    <r>
      <t>　</t>
    </r>
    <r>
      <rPr>
        <b/>
        <sz val="18"/>
        <rFont val="ＭＳ 明朝"/>
        <family val="1"/>
        <charset val="128"/>
      </rPr>
      <t>⑥納入場所</t>
    </r>
    <r>
      <rPr>
        <sz val="18"/>
        <rFont val="ＭＳ 明朝"/>
        <family val="1"/>
        <charset val="128"/>
      </rPr>
      <t>：材料の納入場所を入力ください</t>
    </r>
    <rPh sb="2" eb="4">
      <t>ノウニュウ</t>
    </rPh>
    <rPh sb="4" eb="6">
      <t>バショ</t>
    </rPh>
    <rPh sb="7" eb="9">
      <t>ザイリョウ</t>
    </rPh>
    <rPh sb="10" eb="12">
      <t>ノウニュウ</t>
    </rPh>
    <rPh sb="12" eb="14">
      <t>バショ</t>
    </rPh>
    <rPh sb="15" eb="17">
      <t>ニュウリョク</t>
    </rPh>
    <phoneticPr fontId="3"/>
  </si>
  <si>
    <r>
      <t>　</t>
    </r>
    <r>
      <rPr>
        <b/>
        <sz val="18"/>
        <rFont val="ＭＳ 明朝"/>
        <family val="1"/>
        <charset val="128"/>
      </rPr>
      <t>⑦工事名称</t>
    </r>
    <r>
      <rPr>
        <sz val="18"/>
        <rFont val="ＭＳ 明朝"/>
        <family val="1"/>
        <charset val="128"/>
      </rPr>
      <t>：工事名称を入力ください</t>
    </r>
    <rPh sb="2" eb="4">
      <t>コウジ</t>
    </rPh>
    <rPh sb="4" eb="6">
      <t>メイショウ</t>
    </rPh>
    <rPh sb="7" eb="9">
      <t>コウジ</t>
    </rPh>
    <rPh sb="9" eb="11">
      <t>メイショウ</t>
    </rPh>
    <rPh sb="12" eb="14">
      <t>ニュウリョク</t>
    </rPh>
    <phoneticPr fontId="3"/>
  </si>
  <si>
    <r>
      <t>　</t>
    </r>
    <r>
      <rPr>
        <b/>
        <sz val="18"/>
        <rFont val="ＭＳ 明朝"/>
        <family val="1"/>
        <charset val="128"/>
      </rPr>
      <t>⑧工事番号</t>
    </r>
    <r>
      <rPr>
        <sz val="18"/>
        <rFont val="ＭＳ 明朝"/>
        <family val="1"/>
        <charset val="128"/>
      </rPr>
      <t>：10桁の工事工番を入力ください</t>
    </r>
    <rPh sb="2" eb="4">
      <t>コウジ</t>
    </rPh>
    <rPh sb="4" eb="6">
      <t>バンゴウ</t>
    </rPh>
    <rPh sb="9" eb="10">
      <t>ケタ</t>
    </rPh>
    <rPh sb="11" eb="13">
      <t>コウジ</t>
    </rPh>
    <rPh sb="13" eb="15">
      <t>コウバン</t>
    </rPh>
    <rPh sb="16" eb="18">
      <t>ニュウリョク</t>
    </rPh>
    <phoneticPr fontId="3"/>
  </si>
  <si>
    <r>
      <t>　</t>
    </r>
    <r>
      <rPr>
        <b/>
        <sz val="18"/>
        <rFont val="ＭＳ 明朝"/>
        <family val="1"/>
        <charset val="128"/>
      </rPr>
      <t>⑨単価契約分請求</t>
    </r>
    <r>
      <rPr>
        <sz val="18"/>
        <rFont val="ＭＳ 明朝"/>
        <family val="1"/>
        <charset val="128"/>
      </rPr>
      <t>：単価契約分の場合は必ず「✓」を付けてください</t>
    </r>
    <rPh sb="2" eb="4">
      <t>タンカ</t>
    </rPh>
    <rPh sb="4" eb="6">
      <t>ケイヤク</t>
    </rPh>
    <rPh sb="6" eb="7">
      <t>ブン</t>
    </rPh>
    <rPh sb="7" eb="9">
      <t>セイキュウ</t>
    </rPh>
    <rPh sb="10" eb="14">
      <t>タンカケイヤク</t>
    </rPh>
    <rPh sb="14" eb="15">
      <t>ブン</t>
    </rPh>
    <rPh sb="16" eb="18">
      <t>バアイ</t>
    </rPh>
    <rPh sb="19" eb="20">
      <t>カナラ</t>
    </rPh>
    <rPh sb="25" eb="26">
      <t>ツ</t>
    </rPh>
    <phoneticPr fontId="3"/>
  </si>
  <si>
    <r>
      <t>　</t>
    </r>
    <r>
      <rPr>
        <b/>
        <sz val="18"/>
        <rFont val="ＭＳ 明朝"/>
        <family val="1"/>
        <charset val="128"/>
      </rPr>
      <t>⑩税区分</t>
    </r>
    <r>
      <rPr>
        <sz val="18"/>
        <rFont val="ＭＳ 明朝"/>
        <family val="1"/>
        <charset val="128"/>
      </rPr>
      <t>：プルダウンにて選んでください</t>
    </r>
    <rPh sb="2" eb="5">
      <t>ゼイクブン</t>
    </rPh>
    <rPh sb="13" eb="14">
      <t>エラ</t>
    </rPh>
    <phoneticPr fontId="3"/>
  </si>
  <si>
    <r>
      <t>　　</t>
    </r>
    <r>
      <rPr>
        <b/>
        <sz val="18"/>
        <rFont val="ＭＳ 明朝"/>
        <family val="1"/>
        <charset val="128"/>
      </rPr>
      <t>税　率</t>
    </r>
    <r>
      <rPr>
        <sz val="18"/>
        <rFont val="ＭＳ 明朝"/>
        <family val="1"/>
        <charset val="128"/>
      </rPr>
      <t>：税区分に合わせてプルダウンにて数字を選んでください</t>
    </r>
    <rPh sb="2" eb="3">
      <t>ゼイ</t>
    </rPh>
    <rPh sb="4" eb="5">
      <t>リツ</t>
    </rPh>
    <rPh sb="6" eb="9">
      <t>ゼイクブン</t>
    </rPh>
    <rPh sb="10" eb="11">
      <t>ア</t>
    </rPh>
    <rPh sb="21" eb="23">
      <t>スウジ</t>
    </rPh>
    <rPh sb="24" eb="25">
      <t>エラ</t>
    </rPh>
    <phoneticPr fontId="3"/>
  </si>
  <si>
    <r>
      <t>　</t>
    </r>
    <r>
      <rPr>
        <b/>
        <sz val="18"/>
        <rFont val="ＭＳ 明朝"/>
        <family val="1"/>
        <charset val="128"/>
      </rPr>
      <t>⑪赤太枠内のご入力をお願いします</t>
    </r>
    <rPh sb="2" eb="3">
      <t>アカ</t>
    </rPh>
    <rPh sb="3" eb="5">
      <t>フトワク</t>
    </rPh>
    <rPh sb="5" eb="6">
      <t>ナイ</t>
    </rPh>
    <rPh sb="8" eb="10">
      <t>ニュウリョク</t>
    </rPh>
    <rPh sb="12" eb="13">
      <t>ネガ</t>
    </rPh>
    <phoneticPr fontId="3"/>
  </si>
  <si>
    <t>※不明点については弊社担当者にご確認ください</t>
    <rPh sb="1" eb="4">
      <t>フメイテン</t>
    </rPh>
    <rPh sb="9" eb="11">
      <t>ヘイシャ</t>
    </rPh>
    <rPh sb="11" eb="14">
      <t>タントウシャ</t>
    </rPh>
    <rPh sb="16" eb="18">
      <t>カクニン</t>
    </rPh>
    <phoneticPr fontId="11"/>
  </si>
  <si>
    <t>【提出方法】</t>
    <rPh sb="1" eb="3">
      <t>テイシュツ</t>
    </rPh>
    <rPh sb="3" eb="5">
      <t>ホウホウ</t>
    </rPh>
    <phoneticPr fontId="3"/>
  </si>
  <si>
    <r>
      <t>①「入力用」シートの太枠箇所の入力後、「提出印刷用」シートを</t>
    </r>
    <r>
      <rPr>
        <b/>
        <u/>
        <sz val="16"/>
        <rFont val="ＭＳ 明朝"/>
        <family val="1"/>
        <charset val="128"/>
      </rPr>
      <t>白黒印刷</t>
    </r>
    <r>
      <rPr>
        <sz val="16"/>
        <rFont val="ＭＳ 明朝"/>
        <family val="1"/>
        <charset val="128"/>
      </rPr>
      <t>し</t>
    </r>
    <rPh sb="2" eb="5">
      <t>ニュウリョクヨウ</t>
    </rPh>
    <rPh sb="10" eb="12">
      <t>フトワク</t>
    </rPh>
    <rPh sb="12" eb="14">
      <t>カショ</t>
    </rPh>
    <rPh sb="15" eb="18">
      <t>ニュウリョクゴ</t>
    </rPh>
    <rPh sb="20" eb="22">
      <t>テイシュツ</t>
    </rPh>
    <rPh sb="22" eb="25">
      <t>インサツヨウ</t>
    </rPh>
    <rPh sb="30" eb="32">
      <t>シロクロ</t>
    </rPh>
    <rPh sb="32" eb="34">
      <t>インサツ</t>
    </rPh>
    <phoneticPr fontId="11"/>
  </si>
  <si>
    <r>
      <t>　社印の押印</t>
    </r>
    <r>
      <rPr>
        <b/>
        <u/>
        <sz val="16"/>
        <rFont val="ＭＳ 明朝"/>
        <family val="1"/>
        <charset val="128"/>
      </rPr>
      <t>（電子印は不可）</t>
    </r>
    <r>
      <rPr>
        <sz val="16"/>
        <rFont val="ＭＳ 明朝"/>
        <family val="1"/>
        <charset val="128"/>
      </rPr>
      <t>をお願いします</t>
    </r>
    <rPh sb="1" eb="3">
      <t>シャイン</t>
    </rPh>
    <rPh sb="4" eb="6">
      <t>オウイン</t>
    </rPh>
    <rPh sb="7" eb="9">
      <t>デンシ</t>
    </rPh>
    <rPh sb="9" eb="10">
      <t>イン</t>
    </rPh>
    <rPh sb="11" eb="13">
      <t>フカ</t>
    </rPh>
    <rPh sb="16" eb="17">
      <t>ネガ</t>
    </rPh>
    <phoneticPr fontId="11"/>
  </si>
  <si>
    <t>②社印を押印した原紙を担当者にお渡しください</t>
    <rPh sb="1" eb="3">
      <t>シャイン</t>
    </rPh>
    <rPh sb="4" eb="6">
      <t>オウイン</t>
    </rPh>
    <rPh sb="8" eb="10">
      <t>ゲンシ</t>
    </rPh>
    <rPh sb="11" eb="14">
      <t>タントウシャ</t>
    </rPh>
    <rPh sb="16" eb="17">
      <t>ワタ</t>
    </rPh>
    <phoneticPr fontId="11"/>
  </si>
  <si>
    <r>
      <rPr>
        <sz val="16"/>
        <rFont val="ＭＳ 明朝"/>
        <family val="1"/>
        <charset val="128"/>
      </rPr>
      <t>　</t>
    </r>
    <r>
      <rPr>
        <u/>
        <sz val="16"/>
        <rFont val="ＭＳ 明朝"/>
        <family val="1"/>
        <charset val="128"/>
      </rPr>
      <t>（納品書・明細書・見積書等はクリップ止め）</t>
    </r>
    <phoneticPr fontId="3"/>
  </si>
  <si>
    <t>③貴社控えはコピー等でご対応お願いします</t>
    <rPh sb="1" eb="3">
      <t>キシャ</t>
    </rPh>
    <rPh sb="3" eb="4">
      <t>ヒカ</t>
    </rPh>
    <rPh sb="9" eb="10">
      <t>トウ</t>
    </rPh>
    <rPh sb="12" eb="14">
      <t>タイオウ</t>
    </rPh>
    <rPh sb="15" eb="16">
      <t>ネガ</t>
    </rPh>
    <phoneticPr fontId="11"/>
  </si>
  <si>
    <t>（検収締め日）</t>
    <rPh sb="1" eb="3">
      <t>ケンシュウ</t>
    </rPh>
    <rPh sb="3" eb="4">
      <t>シ</t>
    </rPh>
    <rPh sb="5" eb="6">
      <t>ヒ</t>
    </rPh>
    <phoneticPr fontId="11"/>
  </si>
  <si>
    <t>・４月、８月、１２月、２月は１日〆</t>
    <phoneticPr fontId="11"/>
  </si>
  <si>
    <t>・上記以外の月は１０日〆</t>
    <phoneticPr fontId="11"/>
  </si>
  <si>
    <t>【注意事項】</t>
    <rPh sb="1" eb="5">
      <t>チュウイジコウ</t>
    </rPh>
    <phoneticPr fontId="3"/>
  </si>
  <si>
    <t>・「品目マスタ」「メーカーマスタ」は定期的に更新を行います</t>
    <rPh sb="2" eb="4">
      <t>ヒンモク</t>
    </rPh>
    <rPh sb="18" eb="21">
      <t>テイキテキ</t>
    </rPh>
    <rPh sb="22" eb="24">
      <t>コウシン</t>
    </rPh>
    <rPh sb="25" eb="26">
      <t>オコナ</t>
    </rPh>
    <phoneticPr fontId="11"/>
  </si>
  <si>
    <t>・伝票に品名、品目を記載できない場合は、</t>
    <rPh sb="1" eb="3">
      <t>デンピョウ</t>
    </rPh>
    <rPh sb="4" eb="6">
      <t>ヒンメイ</t>
    </rPh>
    <rPh sb="7" eb="9">
      <t>ヒンモク</t>
    </rPh>
    <rPh sb="10" eb="12">
      <t>キサイ</t>
    </rPh>
    <rPh sb="16" eb="18">
      <t>バアイ</t>
    </rPh>
    <phoneticPr fontId="11"/>
  </si>
  <si>
    <t>　確証となる納品書、明細書、見積書等を添付願います</t>
    <rPh sb="6" eb="9">
      <t>ノウヒンショ</t>
    </rPh>
    <rPh sb="10" eb="13">
      <t>メイサイショ</t>
    </rPh>
    <rPh sb="14" eb="16">
      <t>ミツモリ</t>
    </rPh>
    <rPh sb="16" eb="17">
      <t>ショ</t>
    </rPh>
    <rPh sb="17" eb="18">
      <t>トウ</t>
    </rPh>
    <rPh sb="19" eb="21">
      <t>テンプ</t>
    </rPh>
    <rPh sb="21" eb="22">
      <t>ネガ</t>
    </rPh>
    <phoneticPr fontId="11"/>
  </si>
  <si>
    <t>・単価契約の請求時には、単価契約見積書のコピー及び納入進捗表を</t>
    <rPh sb="1" eb="3">
      <t>タンカ</t>
    </rPh>
    <rPh sb="3" eb="5">
      <t>ケイヤク</t>
    </rPh>
    <rPh sb="6" eb="8">
      <t>セイキュウ</t>
    </rPh>
    <rPh sb="8" eb="9">
      <t>ジ</t>
    </rPh>
    <rPh sb="12" eb="16">
      <t>タンカケイヤク</t>
    </rPh>
    <rPh sb="16" eb="18">
      <t>ミツモリ</t>
    </rPh>
    <rPh sb="18" eb="19">
      <t>ショ</t>
    </rPh>
    <rPh sb="23" eb="24">
      <t>オヨ</t>
    </rPh>
    <rPh sb="25" eb="27">
      <t>ノウニュウ</t>
    </rPh>
    <rPh sb="27" eb="29">
      <t>シンチョク</t>
    </rPh>
    <rPh sb="29" eb="30">
      <t>ヒョウ</t>
    </rPh>
    <phoneticPr fontId="11"/>
  </si>
  <si>
    <t>　添付願います</t>
    <phoneticPr fontId="3"/>
  </si>
  <si>
    <t>・取引先所在地・名称、銀行口座が変わる場合、変更手続きが必要となります。</t>
    <phoneticPr fontId="3"/>
  </si>
  <si>
    <t>　弊社担当者までご連絡ください</t>
    <phoneticPr fontId="3"/>
  </si>
  <si>
    <t>品目CD</t>
    <rPh sb="0" eb="2">
      <t>ヒンモク</t>
    </rPh>
    <phoneticPr fontId="3"/>
  </si>
  <si>
    <t>品目名</t>
    <rPh sb="0" eb="2">
      <t>ヒンモク</t>
    </rPh>
    <rPh sb="2" eb="3">
      <t>メイ</t>
    </rPh>
    <phoneticPr fontId="3"/>
  </si>
  <si>
    <t>コード</t>
    <phoneticPr fontId="3"/>
  </si>
  <si>
    <t>材料費：機械工具類</t>
  </si>
  <si>
    <t>材料費：電線・ケーブル類</t>
  </si>
  <si>
    <t>材料費：接続材料</t>
  </si>
  <si>
    <t>材料費：マイクロ鉄塔</t>
  </si>
  <si>
    <t>材料費：コンクリート材料</t>
  </si>
  <si>
    <t>材料費：木材及び加工品</t>
  </si>
  <si>
    <t>材料費：塗料関係</t>
  </si>
  <si>
    <t>材料費：接地材</t>
  </si>
  <si>
    <t>材料費：架線材料</t>
  </si>
  <si>
    <t>材料費：鋼材加工品</t>
  </si>
  <si>
    <t>材料費：鉄塔</t>
  </si>
  <si>
    <t>材料費：特高受変電機器</t>
  </si>
  <si>
    <t>材料費：中央監視盤</t>
  </si>
  <si>
    <t>材料費：高低圧配分電盤</t>
  </si>
  <si>
    <t>材料費：トランス類</t>
  </si>
  <si>
    <t>材料費：ＰＡＳ・ＤＳ類</t>
  </si>
  <si>
    <t>材料費：ＵＧＳ類</t>
  </si>
  <si>
    <t>材料費：高圧発電機設備ディーゼル</t>
  </si>
  <si>
    <t>材料費：蓄電池設備</t>
  </si>
  <si>
    <t>材料費：各戸盤</t>
  </si>
  <si>
    <t>材料費：情報分電盤</t>
  </si>
  <si>
    <t>材料費：照明器具</t>
  </si>
  <si>
    <t>材料費：一般放送設備</t>
  </si>
  <si>
    <t>材料費：電気時計設備</t>
  </si>
  <si>
    <t>材料費：ＴＶ共聴</t>
  </si>
  <si>
    <t>材料費：インターホン設備</t>
  </si>
  <si>
    <t>材料費：ナースコール設備</t>
  </si>
  <si>
    <t>材料費：トイレ呼出</t>
  </si>
  <si>
    <t>材料費：電気錠設備</t>
  </si>
  <si>
    <t>材料費：車路管制設備</t>
  </si>
  <si>
    <t>材料費：出退表示設備</t>
  </si>
  <si>
    <t>材料費：ＩＴＶ設備</t>
  </si>
  <si>
    <t>材料費：ページング設備</t>
  </si>
  <si>
    <t>材料費：集中検針設備</t>
  </si>
  <si>
    <t>材料費：電話設備</t>
  </si>
  <si>
    <t>材料費：ＬＡＮ設備</t>
  </si>
  <si>
    <t>材料費：自動火災報知設備</t>
  </si>
  <si>
    <t>材料費：光関係設備</t>
  </si>
  <si>
    <t>材料費：計装機器　その他材料</t>
  </si>
  <si>
    <t>材料費：太陽電池</t>
  </si>
  <si>
    <t>材料費：風力発電機</t>
  </si>
  <si>
    <t>材料費：レドックスフロー電池盤</t>
  </si>
  <si>
    <t>材料費：避雷針設備</t>
  </si>
  <si>
    <t>材料費：無影灯設備</t>
  </si>
  <si>
    <t>材料費：その他主材料（施設）</t>
  </si>
  <si>
    <t>材料費：その他主材料</t>
  </si>
  <si>
    <t>材料費：電線</t>
  </si>
  <si>
    <t>材料費：分岐処理材</t>
  </si>
  <si>
    <t>材料費：端末処理材</t>
  </si>
  <si>
    <t>材料費：バスダクト</t>
  </si>
  <si>
    <t>材料費：電線管</t>
  </si>
  <si>
    <t>材料費：電線管附属品類</t>
  </si>
  <si>
    <t>材料費：フロアダクト</t>
  </si>
  <si>
    <t>材料費：電気室組立材</t>
  </si>
  <si>
    <t>材料費：アウトレットボックス類</t>
  </si>
  <si>
    <t>材料費：プルボックス類</t>
  </si>
  <si>
    <t>材料費：ダクト</t>
  </si>
  <si>
    <t>材料費：ケーブルラック類</t>
  </si>
  <si>
    <t>材料費：レースウェイ類</t>
  </si>
  <si>
    <t>材料費：モール類</t>
  </si>
  <si>
    <t>材料費：配線器具</t>
  </si>
  <si>
    <t>材料費：コン柱類</t>
  </si>
  <si>
    <t>材料費：鋼管柱</t>
  </si>
  <si>
    <t>材料費：管路</t>
  </si>
  <si>
    <t>材料費：マンホール類</t>
  </si>
  <si>
    <t>材料費：支持材</t>
  </si>
  <si>
    <t>材料費：防火処理材</t>
  </si>
  <si>
    <t>材料費：鋼材類</t>
  </si>
  <si>
    <t>材料費：トレース材</t>
  </si>
  <si>
    <t>材料費：基礎工事</t>
  </si>
  <si>
    <t>材料費：仮枠類</t>
  </si>
  <si>
    <t>材料費：雑材消耗品</t>
  </si>
  <si>
    <t>材料費：その他一般材料</t>
  </si>
  <si>
    <t>B12301</t>
  </si>
  <si>
    <t>外注費：外注材料費</t>
  </si>
  <si>
    <t>B12302</t>
  </si>
  <si>
    <t>外注費：外注工費</t>
  </si>
  <si>
    <t>B12303</t>
  </si>
  <si>
    <t>外注費：外注経費</t>
  </si>
  <si>
    <t>C40102</t>
  </si>
  <si>
    <t>仮設経費：仮設物組立解体費</t>
  </si>
  <si>
    <t>C40104</t>
  </si>
  <si>
    <t>仮設経費：仮設材料修繕費</t>
  </si>
  <si>
    <t>C40105</t>
  </si>
  <si>
    <t>仮設経費：賦金</t>
  </si>
  <si>
    <t>C40178</t>
  </si>
  <si>
    <t>仮設経費：レンタル料１年未満</t>
  </si>
  <si>
    <t>C40179</t>
  </si>
  <si>
    <t>仮設経費：レンタル料１年以上</t>
  </si>
  <si>
    <t>C40188</t>
  </si>
  <si>
    <t>仮設経費：リース費用（仮設物賃借料）</t>
  </si>
  <si>
    <t>C40199</t>
  </si>
  <si>
    <t>仮設経費：その他</t>
  </si>
  <si>
    <t>C40201</t>
  </si>
  <si>
    <t>動力用水光熱費：電気代</t>
  </si>
  <si>
    <t>C40202</t>
  </si>
  <si>
    <t>動力用水光熱費：ガス料</t>
  </si>
  <si>
    <t>C40203</t>
  </si>
  <si>
    <t>動力用水光熱費：水道料</t>
  </si>
  <si>
    <t>C40204</t>
  </si>
  <si>
    <t>動力用水光熱費：暖房用燃料</t>
  </si>
  <si>
    <t>C40205</t>
  </si>
  <si>
    <t>動力用水光熱費：車両用燃料潤滑油</t>
  </si>
  <si>
    <t>C40210</t>
  </si>
  <si>
    <t>動力用水光熱費：動力電灯予納金</t>
  </si>
  <si>
    <t>C40299</t>
  </si>
  <si>
    <t>動力用水光熱費：その他</t>
  </si>
  <si>
    <t>C40301</t>
  </si>
  <si>
    <t>運搬費：運送費</t>
  </si>
  <si>
    <t>C40302</t>
  </si>
  <si>
    <t>運搬費：庸車代（貨物用）</t>
  </si>
  <si>
    <t>C40303</t>
  </si>
  <si>
    <t>運搬費：空輸費・超過手荷物料</t>
  </si>
  <si>
    <t>C40304</t>
  </si>
  <si>
    <t>運搬費：船積輸送費</t>
  </si>
  <si>
    <t>C40378</t>
  </si>
  <si>
    <t>運搬費：レンタル料１年未満</t>
  </si>
  <si>
    <t>C40379</t>
  </si>
  <si>
    <t>運搬費：レンタル料１年以上</t>
  </si>
  <si>
    <t>C40388</t>
  </si>
  <si>
    <t>運搬費：リース費用</t>
  </si>
  <si>
    <t>C40399</t>
  </si>
  <si>
    <t>運搬費：その他</t>
  </si>
  <si>
    <t>C40401</t>
  </si>
  <si>
    <t>機械等経費：機械装置社内使用料</t>
  </si>
  <si>
    <t>C40402</t>
  </si>
  <si>
    <t>機械等経費：機械装置使用料徴収額</t>
  </si>
  <si>
    <t>C40478</t>
  </si>
  <si>
    <t>機械等経費：レンタル料１年未満</t>
  </si>
  <si>
    <t>C40479</t>
  </si>
  <si>
    <t>機械等経費：レンタル料１年以上</t>
  </si>
  <si>
    <t>C40488</t>
  </si>
  <si>
    <t>機械等経費：リース費用（機械装置賃借料）</t>
  </si>
  <si>
    <t>C40499</t>
  </si>
  <si>
    <t>機械等経費：その他</t>
  </si>
  <si>
    <t>C40801</t>
  </si>
  <si>
    <t>労務管理費：国内労務管理費</t>
  </si>
  <si>
    <t>C41501</t>
  </si>
  <si>
    <t>福利厚生費：慶弔見舞金</t>
  </si>
  <si>
    <t>C41502</t>
  </si>
  <si>
    <t>福利厚生費：共済会会社負担</t>
  </si>
  <si>
    <t>C41503</t>
  </si>
  <si>
    <t>福利厚生費：文体活動補助金</t>
  </si>
  <si>
    <t>C41504</t>
  </si>
  <si>
    <t>福利厚生費：慰安行事補助金</t>
  </si>
  <si>
    <t>C41505</t>
  </si>
  <si>
    <t>福利厚生費：公私傷病手当</t>
  </si>
  <si>
    <t>C41506</t>
  </si>
  <si>
    <t>福利厚生費：労災法定外補償費</t>
  </si>
  <si>
    <t>C41507</t>
  </si>
  <si>
    <t>福利厚生費：医療費</t>
  </si>
  <si>
    <t>C41508</t>
  </si>
  <si>
    <t>福利厚生費：作業服事務服</t>
  </si>
  <si>
    <t>C41509</t>
  </si>
  <si>
    <t>福利厚生費：社員安全用具代</t>
  </si>
  <si>
    <t>C41510</t>
  </si>
  <si>
    <t>福利厚生費：団体定期保険料</t>
  </si>
  <si>
    <t>C41515</t>
  </si>
  <si>
    <t>福利厚生費：慶弔見舞品</t>
  </si>
  <si>
    <t>C41516</t>
  </si>
  <si>
    <t>福利厚生費：衛生厚生費</t>
  </si>
  <si>
    <t>C41531</t>
  </si>
  <si>
    <t>福利厚生費：社宅家賃支払額</t>
  </si>
  <si>
    <t>C41532</t>
  </si>
  <si>
    <t>福利厚生費：社宅料徴収額</t>
  </si>
  <si>
    <t>C41539</t>
  </si>
  <si>
    <t>福利厚生費：社宅諸経費</t>
  </si>
  <si>
    <t>C41541</t>
  </si>
  <si>
    <t>福利厚生費：海外現地宿舎経費</t>
  </si>
  <si>
    <t>C41542</t>
  </si>
  <si>
    <t>福利厚生費：海外慰問品（国内購入分）</t>
  </si>
  <si>
    <t>C41578</t>
  </si>
  <si>
    <t>福利厚生費：レンタル料１年未満</t>
  </si>
  <si>
    <t>C41579</t>
  </si>
  <si>
    <t>福利厚生費：レンタル料１年以上</t>
  </si>
  <si>
    <t>C41588</t>
  </si>
  <si>
    <t>福利厚生費：リース費用（福利厚生費）</t>
  </si>
  <si>
    <t>C41599</t>
  </si>
  <si>
    <t>福利厚生費：その他</t>
  </si>
  <si>
    <t>C41601</t>
  </si>
  <si>
    <t>事務用品費：文房具</t>
  </si>
  <si>
    <t>C41602</t>
  </si>
  <si>
    <t>事務用品費：事務用機器備品購入代</t>
  </si>
  <si>
    <t>C41603</t>
  </si>
  <si>
    <t>事務用品費：新聞・雑誌・図書</t>
  </si>
  <si>
    <t>C41604</t>
  </si>
  <si>
    <t>事務用品費：写真代</t>
  </si>
  <si>
    <t>C41605</t>
  </si>
  <si>
    <t>事務用品費：印刷代</t>
  </si>
  <si>
    <t>C41606</t>
  </si>
  <si>
    <t>事務用品費：コピー代</t>
  </si>
  <si>
    <t>C41621</t>
  </si>
  <si>
    <t>事務用品費：コンピュータリース料</t>
  </si>
  <si>
    <t>C41622</t>
  </si>
  <si>
    <t>事務用品費：コンピュータ関係費用</t>
  </si>
  <si>
    <t>C41628</t>
  </si>
  <si>
    <t>事務用品費：コンピュータレンタル料１年未満</t>
  </si>
  <si>
    <t>C41629</t>
  </si>
  <si>
    <t>事務用品費：コンピュータレンタル料１年以上</t>
  </si>
  <si>
    <t>C41678</t>
  </si>
  <si>
    <t>事務用品費：事務機器レンタル料１年未満</t>
  </si>
  <si>
    <t>C41679</t>
  </si>
  <si>
    <t>事務用品費：事務機器レンタル料１年以上</t>
  </si>
  <si>
    <t>C41688</t>
  </si>
  <si>
    <t>事務用品費：リース費用（事務用機器）</t>
  </si>
  <si>
    <t>C41699</t>
  </si>
  <si>
    <t>事務用品費：その他</t>
  </si>
  <si>
    <t>C41801</t>
  </si>
  <si>
    <t>通信費：郵便料</t>
  </si>
  <si>
    <t>C42901</t>
  </si>
  <si>
    <t>雑費：一般会費</t>
  </si>
  <si>
    <t>C42902</t>
  </si>
  <si>
    <t>雑費：設備協力会会費（交際費除</t>
  </si>
  <si>
    <t>C42903</t>
  </si>
  <si>
    <t>雑費：会議費</t>
  </si>
  <si>
    <t>C42906</t>
  </si>
  <si>
    <t>雑費：講習会費用</t>
  </si>
  <si>
    <t>C42907</t>
  </si>
  <si>
    <t>雑費：集合教育費用</t>
  </si>
  <si>
    <t>C42908</t>
  </si>
  <si>
    <t>雑費：免許資格取得費用</t>
  </si>
  <si>
    <t>C42909</t>
  </si>
  <si>
    <t>雑費：弁護士・会計士等報酬</t>
  </si>
  <si>
    <t>C42910</t>
  </si>
  <si>
    <t>雑費：信用調査費用</t>
  </si>
  <si>
    <t>C42912</t>
  </si>
  <si>
    <t>雑費：社員表彰費用</t>
  </si>
  <si>
    <t>C42914</t>
  </si>
  <si>
    <t>雑費：業務委託料（応役費）</t>
  </si>
  <si>
    <t>C42915</t>
  </si>
  <si>
    <t>雑費：仲介手数料</t>
  </si>
  <si>
    <t>C42916</t>
  </si>
  <si>
    <t>雑費：残業食事代</t>
  </si>
  <si>
    <t>C42917</t>
  </si>
  <si>
    <t>雑費：為替差額</t>
  </si>
  <si>
    <t>C42918</t>
  </si>
  <si>
    <t>雑費：振込手数料</t>
  </si>
  <si>
    <t>C42919</t>
  </si>
  <si>
    <t>雑費：振込手数料徴収額</t>
  </si>
  <si>
    <t>C42921</t>
  </si>
  <si>
    <t>C42925</t>
  </si>
  <si>
    <t>雑費：社内応役費</t>
  </si>
  <si>
    <t>C42926</t>
  </si>
  <si>
    <t>雑費：社内応役費戻入額</t>
  </si>
  <si>
    <t>C42927</t>
  </si>
  <si>
    <t>雑費：労働派遣料</t>
  </si>
  <si>
    <t>C42930</t>
  </si>
  <si>
    <t>雑費：業務委託料（応役費：積算/外注依頼）</t>
  </si>
  <si>
    <t>C42931</t>
  </si>
  <si>
    <t>雑費：業務委託料（応役費：設計/外注依頼）</t>
  </si>
  <si>
    <t>C42932</t>
  </si>
  <si>
    <t>雑費：業務委託料（応役費：CAD/外注依頼）</t>
  </si>
  <si>
    <t>C42933</t>
  </si>
  <si>
    <t>雑費：業務委託料（応役費：その他）</t>
  </si>
  <si>
    <t>C42950</t>
  </si>
  <si>
    <t>雑費：残材売却による戻入額</t>
  </si>
  <si>
    <t>C42999</t>
  </si>
  <si>
    <t>雑費：その他</t>
  </si>
  <si>
    <t>D60501</t>
  </si>
  <si>
    <t>D60502</t>
  </si>
  <si>
    <t>D60503</t>
  </si>
  <si>
    <t>D60504</t>
  </si>
  <si>
    <t>D60505</t>
  </si>
  <si>
    <t>D60506</t>
  </si>
  <si>
    <t>D60507</t>
  </si>
  <si>
    <t>D60508</t>
  </si>
  <si>
    <t>D60509</t>
  </si>
  <si>
    <t>D60510</t>
  </si>
  <si>
    <t>D60511</t>
  </si>
  <si>
    <t>福利厚生費：食堂経費</t>
  </si>
  <si>
    <t>D60512</t>
  </si>
  <si>
    <t>福利厚生費：財形融資利子補給</t>
  </si>
  <si>
    <t>D60513</t>
  </si>
  <si>
    <t>福利厚生費：厚生年金基金事務費掛金</t>
  </si>
  <si>
    <t>D60514</t>
  </si>
  <si>
    <t>福利厚生費：保養厚生施設負担経費</t>
  </si>
  <si>
    <t>D60515</t>
  </si>
  <si>
    <t>D60516</t>
  </si>
  <si>
    <t>D60517</t>
  </si>
  <si>
    <t>福利厚生費：持株会奨励金</t>
  </si>
  <si>
    <t>D60518</t>
  </si>
  <si>
    <t>福利厚生費：寮ガス代</t>
  </si>
  <si>
    <t>D60519</t>
  </si>
  <si>
    <t>福利厚生費：寮電気代</t>
  </si>
  <si>
    <t>D60520</t>
  </si>
  <si>
    <t>福利厚生費：寮テレビ受信料</t>
  </si>
  <si>
    <t>D60521</t>
  </si>
  <si>
    <t>福利厚生費：寮家賃</t>
  </si>
  <si>
    <t>D60522</t>
  </si>
  <si>
    <t>福利厚生費：寮修繕維持費</t>
  </si>
  <si>
    <t>D60523</t>
  </si>
  <si>
    <t>福利厚生費：寮水道代</t>
  </si>
  <si>
    <t>D60524</t>
  </si>
  <si>
    <t>福利厚生費：寮電話料</t>
  </si>
  <si>
    <t>D60525</t>
  </si>
  <si>
    <t>福利厚生費：寮人件費</t>
  </si>
  <si>
    <t>D60526</t>
  </si>
  <si>
    <t>福利厚生費：寮費徴収額</t>
  </si>
  <si>
    <t>D60527</t>
  </si>
  <si>
    <t>福利厚生費：保養厚生施設費徴収額</t>
  </si>
  <si>
    <t>D60528</t>
  </si>
  <si>
    <t>福利厚生費：寮定期補修費点検費</t>
  </si>
  <si>
    <t>D60529</t>
  </si>
  <si>
    <t>福利厚生費：寮諸経費</t>
  </si>
  <si>
    <t>D60530</t>
  </si>
  <si>
    <t>福利厚生費：寮食堂備品費</t>
  </si>
  <si>
    <t>D60531</t>
  </si>
  <si>
    <t>D60532</t>
  </si>
  <si>
    <t>D60539</t>
  </si>
  <si>
    <t>D60542</t>
  </si>
  <si>
    <t>福利厚生費：海外慰問品</t>
  </si>
  <si>
    <t>D60578</t>
  </si>
  <si>
    <t>D60579</t>
  </si>
  <si>
    <t>D60588</t>
  </si>
  <si>
    <t>D60599</t>
  </si>
  <si>
    <t>D60601</t>
  </si>
  <si>
    <t>修繕維持費：建物修繕維持費</t>
  </si>
  <si>
    <t>D60701</t>
  </si>
  <si>
    <t>D60702</t>
  </si>
  <si>
    <t>D60703</t>
  </si>
  <si>
    <t>D60704</t>
  </si>
  <si>
    <t>D60705</t>
  </si>
  <si>
    <t>D60706</t>
  </si>
  <si>
    <t>D60721</t>
  </si>
  <si>
    <t>D60722</t>
  </si>
  <si>
    <t>D60728</t>
  </si>
  <si>
    <t>事務用品費：レンタル料１年未満</t>
  </si>
  <si>
    <t>D60729</t>
  </si>
  <si>
    <t>事務用品費：レンタル料１年以上</t>
  </si>
  <si>
    <t>D60778</t>
  </si>
  <si>
    <t>D60779</t>
  </si>
  <si>
    <t>D60788</t>
  </si>
  <si>
    <t>D60799</t>
  </si>
  <si>
    <t>D60901</t>
  </si>
  <si>
    <t>D60902</t>
  </si>
  <si>
    <t>D60903</t>
  </si>
  <si>
    <t>D60904</t>
  </si>
  <si>
    <t>D60978</t>
  </si>
  <si>
    <t>D60979</t>
  </si>
  <si>
    <t>D60988</t>
  </si>
  <si>
    <t>運搬費：リース費用（運搬用車両）</t>
  </si>
  <si>
    <t>D60999</t>
  </si>
  <si>
    <t>D61001</t>
  </si>
  <si>
    <t>D61101</t>
  </si>
  <si>
    <t>D61102</t>
  </si>
  <si>
    <t>D61103</t>
  </si>
  <si>
    <t>D61104</t>
  </si>
  <si>
    <t>D61105</t>
  </si>
  <si>
    <t>D61199</t>
  </si>
  <si>
    <t>D61201</t>
  </si>
  <si>
    <t>調査研究費：調査研究費</t>
  </si>
  <si>
    <t>D62901</t>
  </si>
  <si>
    <t>D62903</t>
  </si>
  <si>
    <t>D62904</t>
  </si>
  <si>
    <t>雑費：株式代行手数料</t>
  </si>
  <si>
    <t>D62905</t>
  </si>
  <si>
    <t>雑費：持株投資会事務手数料</t>
  </si>
  <si>
    <t>D62906</t>
  </si>
  <si>
    <t>D62907</t>
  </si>
  <si>
    <t>D62908</t>
  </si>
  <si>
    <t>D62909</t>
  </si>
  <si>
    <t>D62910</t>
  </si>
  <si>
    <t>D62911</t>
  </si>
  <si>
    <t>雑費：技術経営指導料</t>
  </si>
  <si>
    <t>D62912</t>
  </si>
  <si>
    <t>D62913</t>
  </si>
  <si>
    <t>雑費：採用諸経費（交際費除）</t>
  </si>
  <si>
    <t>D62914</t>
  </si>
  <si>
    <t>D62915</t>
  </si>
  <si>
    <t>D62916</t>
  </si>
  <si>
    <t>D62917</t>
  </si>
  <si>
    <t>D62918</t>
  </si>
  <si>
    <t>D62919</t>
  </si>
  <si>
    <t>D62921</t>
  </si>
  <si>
    <t>D62925</t>
  </si>
  <si>
    <t>D62926</t>
  </si>
  <si>
    <t>D62927</t>
  </si>
  <si>
    <t>D62999</t>
  </si>
  <si>
    <t>メーカーCD</t>
  </si>
  <si>
    <t>メーカー名</t>
    <rPh sb="4" eb="5">
      <t>メイ</t>
    </rPh>
    <phoneticPr fontId="3"/>
  </si>
  <si>
    <t>日本光機工業（株）</t>
  </si>
  <si>
    <t>北日本電線（株）</t>
  </si>
  <si>
    <t>（株）東京電機</t>
  </si>
  <si>
    <t>日立建機（株）</t>
  </si>
  <si>
    <t>（株）佐山製作所</t>
  </si>
  <si>
    <t>三井精機工業（株）</t>
  </si>
  <si>
    <t>センタック（株）</t>
  </si>
  <si>
    <t>共和電機産業（株）</t>
  </si>
  <si>
    <t>北海道大崎電気（株）</t>
  </si>
  <si>
    <t>パナソニック（株）</t>
  </si>
  <si>
    <t>三菱電機（株）</t>
  </si>
  <si>
    <t>（株）日立製作所</t>
  </si>
  <si>
    <t>（株）東芝</t>
  </si>
  <si>
    <t>（株）ダイヘン</t>
  </si>
  <si>
    <t>ニチコン（株）</t>
  </si>
  <si>
    <t>日新電機（株）</t>
  </si>
  <si>
    <t>（株）戸上電機製作所</t>
  </si>
  <si>
    <t>富士電機（株）</t>
  </si>
  <si>
    <t>川崎重工業（株）</t>
  </si>
  <si>
    <t>（株）クボタ</t>
  </si>
  <si>
    <t>ヤンマー（株）</t>
  </si>
  <si>
    <t>（株）明電舎</t>
  </si>
  <si>
    <t>（株）ジーエス・ユアサ コーポレーション</t>
  </si>
  <si>
    <t>寺崎電気産業（株）</t>
  </si>
  <si>
    <t>ハピネスデンキ（株）</t>
  </si>
  <si>
    <t>（株）日満</t>
  </si>
  <si>
    <t>内外電機（株）</t>
  </si>
  <si>
    <t>（株）下平電機製作所</t>
  </si>
  <si>
    <t>（株）新愛知電機製作所</t>
  </si>
  <si>
    <t>（株）かわでん</t>
  </si>
  <si>
    <t>アズビル（株）</t>
  </si>
  <si>
    <t>（株）ホタルクス</t>
  </si>
  <si>
    <t>大光電機（株）</t>
  </si>
  <si>
    <t>岩崎電気（株）</t>
  </si>
  <si>
    <t>三洋電機（株）</t>
  </si>
  <si>
    <t>（株）ユーデン</t>
  </si>
  <si>
    <t>（株）ＹＡＭＡＧＩＷＡ</t>
  </si>
  <si>
    <t>シチズンＴＩＣ（株）</t>
  </si>
  <si>
    <t>（株）服部セイコー</t>
  </si>
  <si>
    <t>（株）ＪＶＣケンウッド</t>
  </si>
  <si>
    <t>アイホン（株）</t>
  </si>
  <si>
    <t>ＴＯＡ（株）</t>
  </si>
  <si>
    <t>（株）HYSエンジニアリングサービス</t>
  </si>
  <si>
    <t>ＤＸアンテナ（株）</t>
  </si>
  <si>
    <t>山田照明（株）</t>
  </si>
  <si>
    <t>能美防災（株）</t>
  </si>
  <si>
    <t>ニッタン（株）</t>
  </si>
  <si>
    <t>ホーチキ（株）</t>
  </si>
  <si>
    <t>東京避雷針工業（株）</t>
  </si>
  <si>
    <t>大阪避雷針工業（株）</t>
  </si>
  <si>
    <t>ＮＩＰエンジニアリング（株）</t>
  </si>
  <si>
    <t>パナソニックＥＷエンジニアリング（株）</t>
  </si>
  <si>
    <t>ジョンソンコントロールズ（株）</t>
  </si>
  <si>
    <t>住友電気工業（株）</t>
  </si>
  <si>
    <t>古河電気工業（株）</t>
  </si>
  <si>
    <t>（株）フジクラ</t>
  </si>
  <si>
    <t>日立電線（株）</t>
  </si>
  <si>
    <t>昭和電線ケーブルシステム（株）</t>
  </si>
  <si>
    <t>三菱電線工業（株）</t>
  </si>
  <si>
    <t>住友電装（株）</t>
  </si>
  <si>
    <t>トヨクニ電線（株）</t>
  </si>
  <si>
    <t>住友電工産業電線（株）</t>
  </si>
  <si>
    <t>華陽電線（株）</t>
  </si>
  <si>
    <t>冨士電線（株）</t>
  </si>
  <si>
    <t>沖電線（株）</t>
  </si>
  <si>
    <t>住電ＨＳＴケーブル（株）</t>
  </si>
  <si>
    <t>（株）因幡電機製作所</t>
  </si>
  <si>
    <t>中立電機（株）</t>
  </si>
  <si>
    <t>杉生電機（株）</t>
  </si>
  <si>
    <t>三葉能率電機（株）</t>
  </si>
  <si>
    <t>その他</t>
  </si>
  <si>
    <t>ＴＤＫラムダ（株）</t>
  </si>
  <si>
    <t>（株）井上電機製作所</t>
  </si>
  <si>
    <t>沖電気工業（株）</t>
  </si>
  <si>
    <t>日本電気（株）</t>
  </si>
  <si>
    <t>富士通（株）</t>
  </si>
  <si>
    <t>宇賀神電機（株）</t>
  </si>
  <si>
    <t>大崎電気システムズ（株）</t>
  </si>
  <si>
    <t>伊予電機（株）</t>
  </si>
  <si>
    <t>奥井電機（株）</t>
  </si>
  <si>
    <t>（株）勝亦電機製作所</t>
  </si>
  <si>
    <t>京都精工電機（株）</t>
  </si>
  <si>
    <t>黒沢電機工業（株）</t>
  </si>
  <si>
    <t>（株）草川電機製作所</t>
  </si>
  <si>
    <t>久保誠電気興業（株）</t>
  </si>
  <si>
    <t>（株）国分電機</t>
  </si>
  <si>
    <t>ＮＡＣ（株）</t>
  </si>
  <si>
    <t>摂陽明正（株）</t>
  </si>
  <si>
    <t>新日電機（株）</t>
  </si>
  <si>
    <t>（株）白川電機製作所</t>
  </si>
  <si>
    <t>（株）新岩村電機製作所</t>
  </si>
  <si>
    <t>セイリツ工業（株）</t>
  </si>
  <si>
    <t>（株）正興電機製作所</t>
  </si>
  <si>
    <t>（株）大同電機製作所</t>
  </si>
  <si>
    <t>（株）大日製作所</t>
  </si>
  <si>
    <t>高砂電機工業（株）</t>
  </si>
  <si>
    <t>大正電機製造（株）</t>
  </si>
  <si>
    <t>（株）東亜電機製作所</t>
  </si>
  <si>
    <t>（株）東光高岳</t>
  </si>
  <si>
    <t>（株）特立電機製作所</t>
  </si>
  <si>
    <t>（株）東北電機製作所</t>
  </si>
  <si>
    <t>（株）トーカイパネル</t>
  </si>
  <si>
    <t>（株）別川製作所</t>
  </si>
  <si>
    <t>三邦電機工業（株）</t>
  </si>
  <si>
    <t>（株）三星電機製作所</t>
  </si>
  <si>
    <t>三河電機（株）</t>
  </si>
  <si>
    <t>明工産業（株）</t>
  </si>
  <si>
    <t>（株）明洋製作所</t>
  </si>
  <si>
    <t>（株）ワイム</t>
  </si>
  <si>
    <t>（株）和歌山電機製作所</t>
  </si>
  <si>
    <t>河村電器産業（株）</t>
  </si>
  <si>
    <t>テンパール工業（株）</t>
  </si>
  <si>
    <t>愛知電機（株）</t>
  </si>
  <si>
    <t>（株）キューヘン</t>
  </si>
  <si>
    <t>四変テック（株）</t>
  </si>
  <si>
    <t>（株）指月電機製作所</t>
  </si>
  <si>
    <t>エナジーサポート（株）</t>
  </si>
  <si>
    <t>利昌工業（株）</t>
  </si>
  <si>
    <t>（株）ＩＨＩ</t>
  </si>
  <si>
    <t>ダイハツディーゼル（株）</t>
  </si>
  <si>
    <t>（株）ＩＨＩ原動機</t>
  </si>
  <si>
    <t>三菱重工業（株）</t>
  </si>
  <si>
    <t>東洋電機製造（株）</t>
  </si>
  <si>
    <t>西芝電機（株）</t>
  </si>
  <si>
    <t>新神戸電機（株）</t>
  </si>
  <si>
    <t>古河電池（株）</t>
  </si>
  <si>
    <t>パナソニック（株）インダストリアルソリューションズ社</t>
  </si>
  <si>
    <t>伊東電機（株）</t>
  </si>
  <si>
    <t>オーデリック（株）</t>
  </si>
  <si>
    <t>星和電機（株）</t>
  </si>
  <si>
    <t>東芝ライテック（株）</t>
  </si>
  <si>
    <t>ウシオライティング（株）</t>
  </si>
  <si>
    <t>森電機（株）</t>
  </si>
  <si>
    <t>ソニー（株）</t>
  </si>
  <si>
    <t>パナソニック モバイルコミュニケーションズ（株）</t>
  </si>
  <si>
    <t>アンテン（株）</t>
  </si>
  <si>
    <t>日本アンテナ（株）</t>
  </si>
  <si>
    <t>（株）ケアコム</t>
  </si>
  <si>
    <t>オーテック電子（株）</t>
  </si>
  <si>
    <t>（株）小糸製作所</t>
  </si>
  <si>
    <t>オムロン（株）</t>
  </si>
  <si>
    <t>日本信号（株）</t>
  </si>
  <si>
    <t>三菱プレシジョン（株）</t>
  </si>
  <si>
    <t>日本ドライケミカル（株）</t>
  </si>
  <si>
    <t>エースライオン（株）</t>
  </si>
  <si>
    <t>共同カイテック（株）</t>
  </si>
  <si>
    <t>スリーエムジャパン（株）</t>
  </si>
  <si>
    <t>タツタ電線（株）</t>
  </si>
  <si>
    <t>矢崎エナジーシステム（株）</t>
  </si>
  <si>
    <t>丸茂電機（株）</t>
  </si>
  <si>
    <t>（株）松村電機製作所</t>
  </si>
  <si>
    <t>Ｒ・Ｄ・Ｓ（株）</t>
  </si>
  <si>
    <t>ヤマダデ－ブライト（株）</t>
  </si>
  <si>
    <t>香西電機工業（株）</t>
  </si>
  <si>
    <t>コイズミ照明（株）</t>
  </si>
  <si>
    <t>シャープ（株）</t>
  </si>
  <si>
    <t>（株）モデュレックス</t>
  </si>
  <si>
    <t>マスプロ電工（株）</t>
  </si>
  <si>
    <t>ビデオテクニカ（株）</t>
  </si>
  <si>
    <t>東京電制工業（株）</t>
  </si>
  <si>
    <t>住電機器システム（株）</t>
  </si>
  <si>
    <t>関西電機工業（株）</t>
  </si>
  <si>
    <t>京セラ（株）</t>
  </si>
  <si>
    <t>（株）豊電子工業</t>
  </si>
  <si>
    <t>愛知電子（株）</t>
  </si>
  <si>
    <t>アマノ（株）</t>
  </si>
  <si>
    <t>三菱電機照明（株）</t>
  </si>
  <si>
    <t>日立グローバルライフソリューションズ（株）</t>
  </si>
  <si>
    <t>（株）セントラルユニ</t>
  </si>
  <si>
    <t>日本オーチス・エレベーター（株）</t>
  </si>
  <si>
    <t>日本シューター（株）</t>
  </si>
  <si>
    <t>シ－メンス（株）</t>
  </si>
  <si>
    <t>光商工（株）</t>
  </si>
  <si>
    <t>（株）遠藤照明</t>
  </si>
  <si>
    <t>カワイ電線（株）</t>
  </si>
  <si>
    <t>日東工業（株）</t>
  </si>
  <si>
    <t>城東電機産業（株）</t>
  </si>
  <si>
    <t>（株）モリタ</t>
  </si>
  <si>
    <t>（株）ニチマン</t>
  </si>
  <si>
    <t>大電（株）</t>
  </si>
  <si>
    <t>（株）宮木電機製作所</t>
  </si>
  <si>
    <t>阪神避雷針工事（株）</t>
  </si>
  <si>
    <t>（株）四興</t>
  </si>
  <si>
    <t>日本ヒューレット・パッカード（合）</t>
  </si>
  <si>
    <t>大木電機工業（株）</t>
  </si>
  <si>
    <t>カナテック（株）</t>
  </si>
  <si>
    <t>セイコーソリューションズ（株）</t>
  </si>
  <si>
    <t>池上通信機（株）</t>
  </si>
  <si>
    <t>電気通信協会</t>
  </si>
  <si>
    <t>三社電機製作所（株）</t>
  </si>
  <si>
    <t>（株）セキュリティーハウス</t>
  </si>
  <si>
    <t>（株）ＯＣＣ</t>
  </si>
  <si>
    <t>日本ＩＢＭ（株）</t>
  </si>
  <si>
    <t>日本電信電話（株）</t>
  </si>
  <si>
    <t>中央電子（株）</t>
  </si>
  <si>
    <t>平河ヒューテック（株）</t>
  </si>
  <si>
    <t>三陽電気照明（株）</t>
  </si>
  <si>
    <t>東芝メーターテクノ（株）</t>
  </si>
  <si>
    <t>サンケン電気（株）</t>
  </si>
  <si>
    <t>大井電気（株）</t>
  </si>
  <si>
    <t>山菱電機（株）</t>
  </si>
  <si>
    <t>（株）ゼロワンオカダ</t>
  </si>
  <si>
    <t>振誠電機（株）</t>
  </si>
  <si>
    <t>出雲電機（株）</t>
  </si>
  <si>
    <t>（株）コイデン</t>
  </si>
  <si>
    <t>福田電機工業（株）</t>
  </si>
  <si>
    <t>高橋電機（株）　（福島県</t>
  </si>
  <si>
    <t>光陽電機（株）</t>
  </si>
  <si>
    <t>古川電気工業（株）</t>
  </si>
  <si>
    <t>（株）月寒製作所</t>
  </si>
  <si>
    <t>本村電工（株）</t>
  </si>
  <si>
    <t>（株）村田電機製作所</t>
  </si>
  <si>
    <t>三井Ｅ＆Ｓパワーシステムズ（株）</t>
  </si>
  <si>
    <t>東和電機工業（株）</t>
  </si>
  <si>
    <t>住友鋼管（株）</t>
  </si>
  <si>
    <t>朝日バグナル（株）</t>
  </si>
  <si>
    <t>（株）パトライト</t>
  </si>
  <si>
    <t>ＤＮライティング（株）</t>
  </si>
  <si>
    <t>（株）福田電機製作所</t>
  </si>
  <si>
    <t>（有）ケイソー</t>
  </si>
  <si>
    <t>住友化学（株）</t>
  </si>
  <si>
    <t>神鋼造機（株）</t>
  </si>
  <si>
    <t>（株）ダイバン</t>
  </si>
  <si>
    <t>高橋電機（株）　（大阪府</t>
  </si>
  <si>
    <t>名神電機（株）</t>
  </si>
  <si>
    <t>（株）伊原電機製作所</t>
  </si>
  <si>
    <t>（株）別川製作所（システ</t>
  </si>
  <si>
    <t>東邦電機（株）</t>
  </si>
  <si>
    <t>大成機電工業（株）</t>
  </si>
  <si>
    <t>ＡＢＩＴＡ</t>
  </si>
  <si>
    <t>セコム（株）</t>
  </si>
  <si>
    <t>シュラーゲ</t>
  </si>
  <si>
    <t>（株）ＵＳＥＮ</t>
  </si>
  <si>
    <t>日信防災（株）</t>
  </si>
  <si>
    <t>塚本避雷針工業（株）</t>
  </si>
  <si>
    <t>（株）宮城電機</t>
  </si>
  <si>
    <t>山洋電気（株）</t>
  </si>
  <si>
    <t>日本電機（株）</t>
  </si>
  <si>
    <t>山陽電気工業（株）</t>
  </si>
  <si>
    <t>（財）電気通信共済会</t>
  </si>
  <si>
    <t>（株）グンエイ</t>
  </si>
  <si>
    <t>（株）ワールド避雷針工業</t>
  </si>
  <si>
    <t>ＮＴ制御（有）</t>
  </si>
  <si>
    <t>関西機電工業（株）</t>
  </si>
  <si>
    <t>旭電業（株）</t>
  </si>
  <si>
    <t>（株）ＬＩＸＩＬ</t>
  </si>
  <si>
    <t>岩谷産業（株）</t>
  </si>
  <si>
    <t>インシナー工業（株）</t>
  </si>
  <si>
    <t>エアコンスター（株）</t>
  </si>
  <si>
    <t>（株）荏原製作所</t>
  </si>
  <si>
    <t>（株）日本サーモエナー</t>
  </si>
  <si>
    <t>大阪瓦斯（株）</t>
  </si>
  <si>
    <t>オルガノ（株）</t>
  </si>
  <si>
    <t>温水工業（株）</t>
  </si>
  <si>
    <t>（株）川本製作所</t>
  </si>
  <si>
    <t>木村工機（株）</t>
  </si>
  <si>
    <t>（株）テラルキョクトウ</t>
  </si>
  <si>
    <t>極東油業（株）</t>
  </si>
  <si>
    <t>空研工業（株）</t>
  </si>
  <si>
    <t>倉敷化工（株）</t>
  </si>
  <si>
    <t>（株）クラコ</t>
  </si>
  <si>
    <t>栗田工業（株）</t>
  </si>
  <si>
    <t>クリフ（株）</t>
  </si>
  <si>
    <t>近藤工業（株）</t>
  </si>
  <si>
    <t>境川工業（株）</t>
  </si>
  <si>
    <t>キッチンテクノ（株）</t>
  </si>
  <si>
    <t>（株）サンエツ</t>
  </si>
  <si>
    <t>三基計装（株）</t>
  </si>
  <si>
    <t>サンレー冷熱（株）</t>
  </si>
  <si>
    <t>（株）島倉鉄工所</t>
  </si>
  <si>
    <t>ＳＭＣ（株）</t>
  </si>
  <si>
    <t>昭和鉄工（株）</t>
  </si>
  <si>
    <t>新晃工業（株）</t>
  </si>
  <si>
    <t>（株）荏原冷熱システム</t>
  </si>
  <si>
    <t>進和テック（株）</t>
  </si>
  <si>
    <t>セイコー化工機（株）</t>
  </si>
  <si>
    <t>積水アクアシステム（株）</t>
  </si>
  <si>
    <t>（株）相互ポンプ製作所</t>
  </si>
  <si>
    <t>ダイキン工業（株）</t>
  </si>
  <si>
    <t>（株）大茂</t>
  </si>
  <si>
    <t>高木産業（株）</t>
  </si>
  <si>
    <t>（株）タニヤマ</t>
  </si>
  <si>
    <t>（株）タクマ</t>
  </si>
  <si>
    <t>（株）チノ－</t>
  </si>
  <si>
    <t>（株）ツルカメ</t>
  </si>
  <si>
    <t>特許機器（株）</t>
  </si>
  <si>
    <t>東西化学産業（株）</t>
  </si>
  <si>
    <t>ＴＯＴＯ（株）</t>
  </si>
  <si>
    <t>東芝キャリア（（株）</t>
  </si>
  <si>
    <t>（株）東洋製作所</t>
  </si>
  <si>
    <t>東和制電工業（株）</t>
  </si>
  <si>
    <t>西淀空調機（株）</t>
  </si>
  <si>
    <t>（株）日本イトミック</t>
  </si>
  <si>
    <t>日本スピンドル製造（株）</t>
  </si>
  <si>
    <t>日本ビー・エー・シー</t>
  </si>
  <si>
    <t>日本ピーマック（株）</t>
  </si>
  <si>
    <t>日本水処理工業（株）</t>
  </si>
  <si>
    <t>バージェスミウラ（株）</t>
  </si>
  <si>
    <t>ムンタース（株）</t>
  </si>
  <si>
    <t>ピーエス工業（株）</t>
  </si>
  <si>
    <t>（株）日阪製作所</t>
  </si>
  <si>
    <t>（株）平川鉄工所</t>
  </si>
  <si>
    <t>不二消音工業（株）</t>
  </si>
  <si>
    <t>（株）フジマック</t>
  </si>
  <si>
    <t>（株）ブリヂストン</t>
  </si>
  <si>
    <t>（株）前田鉄工所</t>
  </si>
  <si>
    <t>三菱ケミカル（株）</t>
  </si>
  <si>
    <t>三菱重工冷熱（株）</t>
  </si>
  <si>
    <t>三成鉄工（株）</t>
  </si>
  <si>
    <t>森松工業（株）</t>
  </si>
  <si>
    <t>山形電気（株）</t>
  </si>
  <si>
    <t>リンナイ（株）</t>
  </si>
  <si>
    <t>（株）アスカ</t>
  </si>
  <si>
    <t>（株）鶴見製作所</t>
  </si>
  <si>
    <t>日本エアーテック（株）</t>
  </si>
  <si>
    <t>タカラスタンダード（株）</t>
  </si>
  <si>
    <t>（株）巴商会</t>
  </si>
  <si>
    <t>パナソニックエコシステムズ（株）</t>
  </si>
  <si>
    <t>日本フローセル（株）</t>
  </si>
  <si>
    <t>（株）三好鉄工所</t>
  </si>
  <si>
    <t>アライ実業（株）</t>
  </si>
  <si>
    <t>（株）明治機械製作所</t>
  </si>
  <si>
    <t>（株）白川製作所</t>
  </si>
  <si>
    <t>クボタ空調（株）</t>
  </si>
  <si>
    <t>（株）レゾナック</t>
  </si>
  <si>
    <t>（株）ノ－リツ</t>
  </si>
  <si>
    <t>（株）横井製作所</t>
  </si>
  <si>
    <t>細山熱器（株）</t>
  </si>
  <si>
    <t>日立金属（株）</t>
  </si>
  <si>
    <t>（株）ＫＩＴＺ</t>
  </si>
  <si>
    <t>東洋バルヴ（株）</t>
  </si>
  <si>
    <t>（株）ＵＡＣＪ</t>
  </si>
  <si>
    <t>川重冷熱工業（株）</t>
  </si>
  <si>
    <t>積水化学工業（株）</t>
  </si>
  <si>
    <t>ヤマトプロテック（株）</t>
  </si>
  <si>
    <t>日本製鉄（株）</t>
  </si>
  <si>
    <t>（株）神戸製鋼所</t>
  </si>
  <si>
    <t>（株）立売堀製作所</t>
  </si>
  <si>
    <t>ウエットマスタ－（株）</t>
  </si>
  <si>
    <t>（株）ガスタ－</t>
  </si>
  <si>
    <t>東京電機工業（株）</t>
  </si>
  <si>
    <t>（株）酉島製作所</t>
  </si>
  <si>
    <t>ドリコ（株）</t>
  </si>
  <si>
    <t>（有）前谷電気工業所</t>
  </si>
  <si>
    <t>愛知時計電機（株）</t>
  </si>
  <si>
    <t>日立金属ファインテック（株）</t>
  </si>
  <si>
    <t>（株）上野製作所</t>
  </si>
  <si>
    <t>協立エアテック（株）</t>
  </si>
  <si>
    <t>アズビル金門（株）</t>
  </si>
  <si>
    <t>横河電機（株）</t>
  </si>
  <si>
    <t>コニカミノルタジャパン（株）</t>
  </si>
  <si>
    <t>（株）ササクラ</t>
  </si>
  <si>
    <t>（株）安川電機</t>
  </si>
  <si>
    <t>ニッタ（株）</t>
  </si>
  <si>
    <t>日本バイリーン（株）</t>
  </si>
  <si>
    <t>高砂熱学工業（株）</t>
  </si>
  <si>
    <t>（株）初田製作所</t>
  </si>
  <si>
    <t>（株）パロマ</t>
  </si>
  <si>
    <t>フジキコー（株）</t>
  </si>
  <si>
    <t>三浦工業（株）</t>
  </si>
  <si>
    <t>三谷電機（株）</t>
  </si>
  <si>
    <t>（株）ハーマン</t>
  </si>
  <si>
    <t>（株）ヒラカワ</t>
  </si>
  <si>
    <t>高木産業（株）（パーパス</t>
  </si>
  <si>
    <t>レピクール工業（株）</t>
  </si>
  <si>
    <t>（株）ベルテクノ</t>
  </si>
  <si>
    <t>（株）鎌倉製作所</t>
  </si>
  <si>
    <t>協和化工（株）</t>
  </si>
  <si>
    <t>テラルクリタ（株）</t>
  </si>
  <si>
    <t>ネポン（株）</t>
  </si>
  <si>
    <t>（株）イワキ</t>
  </si>
  <si>
    <t>（株）機器製造岡本</t>
  </si>
  <si>
    <t>ローレル（株）</t>
  </si>
  <si>
    <t>アルファラバル（株）</t>
  </si>
  <si>
    <t>（株）菊池鉄工所</t>
  </si>
  <si>
    <t>（株）テザック</t>
  </si>
  <si>
    <t>（株）栗本鐵工所</t>
  </si>
  <si>
    <t>三和テッキ（株）</t>
  </si>
  <si>
    <t>東京製綱纎維ロープ（株）</t>
  </si>
  <si>
    <t>（株）デンロコーポレーション</t>
  </si>
  <si>
    <t>那須電機鉄工（株）</t>
  </si>
  <si>
    <t>住友大阪セメント（株）</t>
  </si>
  <si>
    <t>電気興業（株）</t>
  </si>
  <si>
    <t>安治川鉄工（株）</t>
  </si>
  <si>
    <t>日鉄建材（株）</t>
  </si>
  <si>
    <t>ＪＦＥ建材（株）</t>
  </si>
  <si>
    <t>親和電機（株）</t>
  </si>
  <si>
    <t>東光精機（株）</t>
  </si>
  <si>
    <t>三宝伸銅工業（株）</t>
  </si>
  <si>
    <t>（株）メタックス</t>
  </si>
  <si>
    <t>ケイコン（株）</t>
  </si>
  <si>
    <t>太平洋セメント（株）</t>
  </si>
  <si>
    <t>（株）ハネックス</t>
  </si>
  <si>
    <t>（株）テツコン</t>
  </si>
  <si>
    <t>関西パイプ工業（株）</t>
  </si>
  <si>
    <t>（株）藤電気</t>
  </si>
  <si>
    <t>八千代工機（株）</t>
  </si>
  <si>
    <t>辻村鋼材（株）</t>
  </si>
  <si>
    <t>東京製鋼（株）</t>
  </si>
  <si>
    <t>（株）安田製作所</t>
  </si>
  <si>
    <t>（株）アート</t>
  </si>
  <si>
    <t>一光電機（株）</t>
  </si>
  <si>
    <t>音羽電機工業（株）</t>
  </si>
  <si>
    <t>英弘精機（株）</t>
  </si>
  <si>
    <t>スミセツテクノ（株）</t>
  </si>
  <si>
    <t>ニシハツ（株）</t>
  </si>
  <si>
    <t>美和ロック（株）</t>
  </si>
  <si>
    <t>アクトテクニカ（株）</t>
  </si>
  <si>
    <t>竹中エンジニアリング（株）</t>
  </si>
  <si>
    <t>（株）ゴール</t>
  </si>
  <si>
    <t>（株）田中電機製作所</t>
  </si>
  <si>
    <t>ホーコス（株）</t>
  </si>
  <si>
    <t>岩崎通信機（株）</t>
  </si>
  <si>
    <t>ＮＥＣプラットフォームズ（株）</t>
  </si>
  <si>
    <t>リオン（株）</t>
  </si>
  <si>
    <t>（株）富士通ゼネラル</t>
  </si>
  <si>
    <t>富士通フロンテック（株）</t>
  </si>
  <si>
    <t>（株）エクシオテック</t>
  </si>
  <si>
    <t>（株）キンツー</t>
  </si>
  <si>
    <t>三和綱器（株）</t>
  </si>
  <si>
    <t>ＪＦＥスチール（株）</t>
  </si>
  <si>
    <t>（株）土井製作所</t>
  </si>
  <si>
    <t>（株）有井製作所</t>
  </si>
  <si>
    <t>ネグロス電工（株）</t>
  </si>
  <si>
    <t>カナフジ電工（株）</t>
  </si>
  <si>
    <t>西日本電線（株）</t>
  </si>
  <si>
    <t>太洋電機産業（株）</t>
  </si>
  <si>
    <t>日本フェンオール（株）</t>
  </si>
  <si>
    <t>デンヨー（株）</t>
  </si>
  <si>
    <t>サイトウコムウェア（株）</t>
  </si>
  <si>
    <t>日本無線（株）</t>
  </si>
  <si>
    <t>中央防雷（株）</t>
  </si>
  <si>
    <t>日置電機（株）</t>
  </si>
  <si>
    <t>共立電気計器（株）</t>
  </si>
  <si>
    <t>綜合警備保障（株）</t>
  </si>
  <si>
    <t>ミサト（株）</t>
  </si>
  <si>
    <t>（株）東海電波</t>
  </si>
  <si>
    <t>（株）フジクラ・ダイヤケーブル</t>
  </si>
  <si>
    <t>パナソニックＳＰＴ（株）</t>
  </si>
  <si>
    <t>三葉電機工業（株）</t>
  </si>
  <si>
    <t>日電産業（株）</t>
  </si>
  <si>
    <t>エースポイントシステムズ（株）</t>
  </si>
  <si>
    <t>トキ・コーポレーション（株）</t>
  </si>
  <si>
    <t>（株）アコルデ</t>
  </si>
  <si>
    <t>（株）エルコ・トートー</t>
  </si>
  <si>
    <t>カラーキネティクス・ジャパン（株）</t>
  </si>
  <si>
    <t>（株）サンミューロン</t>
  </si>
  <si>
    <t>（株）センチュリーコーポレーション</t>
  </si>
  <si>
    <t>（株）エムイーシー</t>
  </si>
  <si>
    <t>菱電湘南エレクトロニクス（株）</t>
  </si>
  <si>
    <t>（株）荏原電産</t>
  </si>
  <si>
    <t>（株）ＣＴＫ</t>
  </si>
  <si>
    <t>（株）ＧＳユアサライティングサービス</t>
  </si>
  <si>
    <t>東日京三電線（株）</t>
  </si>
  <si>
    <t>（株）小林電機</t>
  </si>
  <si>
    <t>（株）ジェイ・パワーシステムズ</t>
  </si>
  <si>
    <t>（株）日本ネットワークサポート</t>
  </si>
  <si>
    <t>大東電機（株）</t>
  </si>
  <si>
    <t>日正電機工業（株）</t>
  </si>
  <si>
    <t>（株）エルデック</t>
  </si>
  <si>
    <t>日本アイ・ビー・エム(株)</t>
  </si>
  <si>
    <t>ＡＣＣＴＯＮ</t>
  </si>
  <si>
    <t>（株）アセンド</t>
  </si>
  <si>
    <t>アライドテレシス</t>
  </si>
  <si>
    <t>インテル</t>
  </si>
  <si>
    <t>ＡＰＣ</t>
  </si>
  <si>
    <t>ＨＰ</t>
  </si>
  <si>
    <t>ケーブルトロン</t>
  </si>
  <si>
    <t>コンテック（株）</t>
  </si>
  <si>
    <t>コンパック</t>
  </si>
  <si>
    <t>ＳＵＮ</t>
  </si>
  <si>
    <t>ＣＩＳＣＯ （ソフトバンク）</t>
  </si>
  <si>
    <t>ＣＩＳＣＯ （ネットワン）</t>
  </si>
  <si>
    <t>ＳＹＳＴＩＭＡＸ</t>
  </si>
  <si>
    <t>３COM</t>
  </si>
  <si>
    <t>ＤＡＩＴＯＲＯＮ</t>
  </si>
  <si>
    <t>ＤＥＬＬ</t>
  </si>
  <si>
    <t>ＴＲＡＮＳＩＴＩＯＮ</t>
  </si>
  <si>
    <t>ネットギア</t>
  </si>
  <si>
    <t>（株）日立コミュニケーションテクノロジー</t>
  </si>
  <si>
    <t>FORE　SYSTEMS</t>
  </si>
  <si>
    <t>プラネックスコミュニケーションズ（株）</t>
  </si>
  <si>
    <t>BayNetworks</t>
  </si>
  <si>
    <t>ＶＯＬＩＴＩＯＮ</t>
  </si>
  <si>
    <t>マイクロソフト</t>
  </si>
  <si>
    <t>ルーセントテクノロジー</t>
  </si>
  <si>
    <t>未来工業（株）</t>
  </si>
  <si>
    <t>南電機（株）</t>
  </si>
  <si>
    <t>カナフレックスコーポレーション（株）</t>
  </si>
  <si>
    <t>（株）共立電機製作所</t>
  </si>
  <si>
    <t>東芝三菱電機産業システム（株）</t>
  </si>
  <si>
    <t>（株）ＧＳユアサ</t>
  </si>
  <si>
    <t>名古屋避雷針（株）</t>
  </si>
  <si>
    <t>（株）日立産機システム</t>
  </si>
  <si>
    <t>山田医療照明（株）</t>
  </si>
  <si>
    <t>イカリ消毒（株）</t>
  </si>
  <si>
    <t>ヤンマーエネルギーシステム（株）</t>
  </si>
  <si>
    <t>（株）ヴェインシステムズ</t>
  </si>
  <si>
    <t>（株）カネカ</t>
  </si>
  <si>
    <t>（株）ラプラス・システム</t>
  </si>
  <si>
    <t>（株）牧野応用測器研究所</t>
  </si>
  <si>
    <t>（株）新和製作所</t>
  </si>
  <si>
    <t>（株）サンコーシヤ</t>
  </si>
  <si>
    <t>（株）中松商会</t>
  </si>
  <si>
    <t>（株）昭電</t>
  </si>
  <si>
    <t>（株）ベストソリューションズ</t>
  </si>
  <si>
    <t>日本エレベーター製造（株）</t>
  </si>
  <si>
    <t>宮崎電線工業（株）</t>
  </si>
  <si>
    <t>東拓工業（株）</t>
  </si>
  <si>
    <t>（株）電研社</t>
  </si>
  <si>
    <t>ニ幸電気工業（株）</t>
  </si>
  <si>
    <t>摂津電機工業（株）</t>
  </si>
  <si>
    <t>辰電機（株）</t>
  </si>
  <si>
    <t>クボテック（株）</t>
  </si>
  <si>
    <t>エスビーサイバーパス（株）</t>
  </si>
  <si>
    <t>アイコム（株）</t>
  </si>
  <si>
    <t>パナソニックＥＷネットワークス（株）</t>
  </si>
  <si>
    <t>アルカテル・ルーセント</t>
  </si>
  <si>
    <t>ＦＸＣ（株）</t>
  </si>
  <si>
    <t>アラクサラネットワークス（株）</t>
  </si>
  <si>
    <t>Ｆ５ネットワークス</t>
  </si>
  <si>
    <t>ジュニパー</t>
  </si>
  <si>
    <t>Ｈ３Ｃ（ファーウェイスリーコム） （ＮＶＣ）</t>
  </si>
  <si>
    <t>Ｈ３Ｃ（ファーウェイスリーコム） （ネットワールド）</t>
  </si>
  <si>
    <t>Ｈ３Ｃ（ファーウェイスリーコム）</t>
  </si>
  <si>
    <t>ヤマハ（株）</t>
  </si>
  <si>
    <t>Ｅｘｔｒｉｃｏｍ（エクストリコム）</t>
  </si>
  <si>
    <t>コクヨ（株）</t>
  </si>
  <si>
    <t>（株）リコー</t>
  </si>
  <si>
    <t>キヤノン（株）</t>
  </si>
  <si>
    <t>（株）デザインアーク</t>
  </si>
  <si>
    <t>（株）内田洋行</t>
  </si>
  <si>
    <t>マツダ（株）</t>
  </si>
  <si>
    <t>大和リース（株）</t>
  </si>
  <si>
    <t>パナソニックコネクト（株）</t>
  </si>
  <si>
    <t>平誠電機（株）</t>
  </si>
  <si>
    <t>未　　定</t>
  </si>
  <si>
    <t>事業部CD</t>
    <rPh sb="0" eb="2">
      <t>ジギョウ</t>
    </rPh>
    <rPh sb="2" eb="3">
      <t>ブ</t>
    </rPh>
    <phoneticPr fontId="3"/>
  </si>
  <si>
    <t>個</t>
  </si>
  <si>
    <t>面</t>
  </si>
  <si>
    <t>ケ</t>
  </si>
  <si>
    <t>枚</t>
  </si>
  <si>
    <t>ｍ</t>
  </si>
  <si>
    <t>本</t>
  </si>
  <si>
    <t>組</t>
  </si>
  <si>
    <t>式</t>
  </si>
  <si>
    <t>台</t>
  </si>
  <si>
    <t>ｾｯﾄ</t>
  </si>
  <si>
    <t>ヶ所</t>
  </si>
  <si>
    <t>ｹｰｽ</t>
  </si>
  <si>
    <t>巻</t>
  </si>
  <si>
    <t>ﾄﾞﾗﾑ</t>
  </si>
  <si>
    <t>基</t>
  </si>
  <si>
    <t>架</t>
  </si>
  <si>
    <t>ﾗｲﾝ</t>
  </si>
  <si>
    <t>m2</t>
  </si>
  <si>
    <t>ｔ</t>
  </si>
  <si>
    <t>月</t>
  </si>
  <si>
    <t>ヶ月</t>
  </si>
  <si>
    <t>人月</t>
  </si>
  <si>
    <t>人日</t>
  </si>
  <si>
    <t>時間</t>
  </si>
  <si>
    <t>工数</t>
  </si>
  <si>
    <t>回</t>
  </si>
  <si>
    <t>往復</t>
  </si>
  <si>
    <t>km</t>
  </si>
  <si>
    <t>泊</t>
  </si>
  <si>
    <t>Pr</t>
  </si>
  <si>
    <t>対向</t>
  </si>
  <si>
    <t>KL</t>
  </si>
  <si>
    <t>L</t>
  </si>
  <si>
    <t>Kg</t>
  </si>
  <si>
    <t>m3</t>
  </si>
  <si>
    <t>袋</t>
  </si>
  <si>
    <t>束</t>
  </si>
  <si>
    <t>缶</t>
  </si>
  <si>
    <t>箱</t>
  </si>
  <si>
    <t>事業部51</t>
    <rPh sb="0" eb="2">
      <t>ジギョウ</t>
    </rPh>
    <rPh sb="2" eb="3">
      <t>ブ</t>
    </rPh>
    <phoneticPr fontId="3"/>
  </si>
  <si>
    <t>事業部71</t>
    <rPh sb="0" eb="2">
      <t>ジギョウ</t>
    </rPh>
    <rPh sb="2" eb="3">
      <t>ブ</t>
    </rPh>
    <phoneticPr fontId="3"/>
  </si>
  <si>
    <t>エスデン株式会社</t>
    <phoneticPr fontId="3"/>
  </si>
  <si>
    <t>事業部11</t>
    <rPh sb="0" eb="2">
      <t>ジギョウ</t>
    </rPh>
    <rPh sb="2" eb="3">
      <t>ブ</t>
    </rPh>
    <phoneticPr fontId="3"/>
  </si>
  <si>
    <t>事業部41</t>
    <rPh sb="0" eb="2">
      <t>ジギョウ</t>
    </rPh>
    <rPh sb="2" eb="3">
      <t>ブ</t>
    </rPh>
    <phoneticPr fontId="3"/>
  </si>
  <si>
    <t>事業部61</t>
    <rPh sb="0" eb="2">
      <t>ジギョウ</t>
    </rPh>
    <rPh sb="2" eb="3">
      <t>ブ</t>
    </rPh>
    <phoneticPr fontId="3"/>
  </si>
  <si>
    <t>事業部31</t>
    <rPh sb="0" eb="2">
      <t>ジギョウ</t>
    </rPh>
    <rPh sb="2" eb="3">
      <t>ブ</t>
    </rPh>
    <phoneticPr fontId="3"/>
  </si>
  <si>
    <t>事業部21</t>
    <rPh sb="0" eb="2">
      <t>ジギョウ</t>
    </rPh>
    <rPh sb="2" eb="3">
      <t>ブ</t>
    </rPh>
    <phoneticPr fontId="3"/>
  </si>
  <si>
    <t>品目マスタ（R_ITEM)　2026/09/16時点</t>
    <rPh sb="0" eb="2">
      <t>ヒンモク</t>
    </rPh>
    <rPh sb="24" eb="26">
      <t>ジテン</t>
    </rPh>
    <phoneticPr fontId="3"/>
  </si>
  <si>
    <t>メーカーマスタ（R_MAKER)　2026/09/16時点</t>
    <rPh sb="27" eb="29">
      <t>ジテン</t>
    </rPh>
    <phoneticPr fontId="3"/>
  </si>
  <si>
    <t>区分管理マスタ（R_DV_ADMIN)　2026/09/16時点</t>
    <rPh sb="0" eb="2">
      <t>クブン</t>
    </rPh>
    <rPh sb="2" eb="4">
      <t>カンリ</t>
    </rPh>
    <rPh sb="30" eb="32">
      <t>ジテン</t>
    </rPh>
    <phoneticPr fontId="3"/>
  </si>
  <si>
    <t>品目利用事業部マスタ（R_ITEM_USE_DIVISION)　2026/09/16時点</t>
    <rPh sb="0" eb="2">
      <t>ヒンモク</t>
    </rPh>
    <rPh sb="2" eb="4">
      <t>リヨウ</t>
    </rPh>
    <rPh sb="4" eb="6">
      <t>ジギョウ</t>
    </rPh>
    <rPh sb="6" eb="7">
      <t>ブ</t>
    </rPh>
    <phoneticPr fontId="3"/>
  </si>
  <si>
    <t>セムリンクス（株）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</si>
</sst>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0000&quot;年&quot;00&quot;月&quot;00&quot;日&quot;"/>
    <numFmt numFmtId="177" formatCode="00&quot;/&quot;00"/>
    <numFmt numFmtId="178" formatCode="0_ "/>
    <numFmt numFmtId="179" formatCode="#,##0_ "/>
    <numFmt numFmtId="180" formatCode="@&quot;　御中&quot;"/>
    <numFmt numFmtId="181" formatCode="&quot;  &quot;@"/>
    <numFmt numFmtId="182" formatCode="#"/>
    <numFmt numFmtId="183" formatCode="[&lt;=999]000;[&lt;=9999]000\-00;000\-0000"/>
    <numFmt numFmtId="184" formatCode="0_ ;[Red]\-0\ "/>
  </numFmts>
  <fonts count="7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b/>
      <sz val="18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0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1"/>
      <color theme="10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b/>
      <sz val="12"/>
      <color indexed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9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Arial"/>
      <family val="2"/>
    </font>
    <font>
      <sz val="11"/>
      <color theme="1"/>
      <name val="Meiryo UI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7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color theme="0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Ｐ明朝"/>
      <family val="1"/>
      <charset val="128"/>
    </font>
    <font>
      <b/>
      <sz val="18"/>
      <color rgb="FFFF0000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0" tint="-0.499984740745262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12"/>
      <name val="ＭＳ Ｐゴシック"/>
      <family val="3"/>
      <charset val="128"/>
    </font>
    <font>
      <b/>
      <sz val="9"/>
      <color indexed="39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3" tint="0.39997558519241921"/>
      <name val="ＭＳ 明朝"/>
      <family val="1"/>
      <charset val="128"/>
    </font>
    <font>
      <sz val="14"/>
      <color theme="3" tint="0.39997558519241921"/>
      <name val="ＭＳ 明朝"/>
      <family val="1"/>
      <charset val="128"/>
    </font>
    <font>
      <sz val="20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u/>
      <sz val="18"/>
      <name val="ＭＳ 明朝"/>
      <family val="1"/>
      <charset val="128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b/>
      <sz val="11"/>
      <color rgb="FF000000"/>
      <name val="ＭＳ Ｐゴシック"/>
      <family val="3"/>
      <charset val="128"/>
    </font>
    <font>
      <b/>
      <sz val="24"/>
      <name val="ＭＳ 明朝"/>
      <family val="1"/>
      <charset val="128"/>
    </font>
    <font>
      <u/>
      <sz val="16"/>
      <name val="ＭＳ 明朝"/>
      <family val="1"/>
      <charset val="128"/>
    </font>
    <font>
      <sz val="9"/>
      <color theme="0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color indexed="81"/>
      <name val="MS P 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140">
    <border>
      <left/>
      <right/>
      <top/>
      <bottom/>
      <diagonal/>
    </border>
    <border>
      <left style="thin">
        <color theme="9" tint="-0.24994659260841701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/>
      <bottom style="thin">
        <color theme="9" tint="-0.2499465926084170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rgb="FF008000"/>
      </left>
      <right/>
      <top style="thick">
        <color rgb="FF008000"/>
      </top>
      <bottom style="thick">
        <color rgb="FF008000"/>
      </bottom>
      <diagonal/>
    </border>
    <border>
      <left/>
      <right/>
      <top style="thick">
        <color rgb="FF008000"/>
      </top>
      <bottom style="thick">
        <color rgb="FF008000"/>
      </bottom>
      <diagonal/>
    </border>
    <border>
      <left/>
      <right style="thick">
        <color rgb="FF008000"/>
      </right>
      <top style="thick">
        <color rgb="FF008000"/>
      </top>
      <bottom style="thick">
        <color rgb="FF008000"/>
      </bottom>
      <diagonal/>
    </border>
    <border>
      <left style="thin">
        <color rgb="FF33CC33"/>
      </left>
      <right/>
      <top style="thin">
        <color rgb="FF33CC33"/>
      </top>
      <bottom/>
      <diagonal/>
    </border>
    <border>
      <left/>
      <right/>
      <top style="thin">
        <color rgb="FF33CC33"/>
      </top>
      <bottom/>
      <diagonal/>
    </border>
    <border>
      <left style="thick">
        <color rgb="FF008000"/>
      </left>
      <right/>
      <top style="thick">
        <color rgb="FF008000"/>
      </top>
      <bottom/>
      <diagonal/>
    </border>
    <border>
      <left/>
      <right/>
      <top style="thick">
        <color rgb="FF008000"/>
      </top>
      <bottom/>
      <diagonal/>
    </border>
    <border>
      <left/>
      <right style="thick">
        <color rgb="FF008000"/>
      </right>
      <top style="thick">
        <color rgb="FF008000"/>
      </top>
      <bottom/>
      <diagonal/>
    </border>
    <border>
      <left style="thin">
        <color rgb="FF33CC33"/>
      </left>
      <right style="thin">
        <color rgb="FF33CC33"/>
      </right>
      <top style="thin">
        <color rgb="FF33CC33"/>
      </top>
      <bottom style="thin">
        <color rgb="FF33CC33"/>
      </bottom>
      <diagonal/>
    </border>
    <border>
      <left style="thin">
        <color rgb="FF33CC33"/>
      </left>
      <right/>
      <top style="thin">
        <color rgb="FF33CC33"/>
      </top>
      <bottom style="thin">
        <color rgb="FF33CC33"/>
      </bottom>
      <diagonal/>
    </border>
    <border>
      <left/>
      <right/>
      <top style="thin">
        <color rgb="FF33CC33"/>
      </top>
      <bottom style="thin">
        <color rgb="FF33CC33"/>
      </bottom>
      <diagonal/>
    </border>
    <border>
      <left/>
      <right style="thick">
        <color rgb="FF008000"/>
      </right>
      <top style="thin">
        <color rgb="FF33CC33"/>
      </top>
      <bottom style="thin">
        <color rgb="FF33CC33"/>
      </bottom>
      <diagonal/>
    </border>
    <border>
      <left style="thick">
        <color rgb="FF008000"/>
      </left>
      <right style="thick">
        <color theme="9" tint="-0.499984740745262"/>
      </right>
      <top style="thick">
        <color rgb="FF008000"/>
      </top>
      <bottom style="thick">
        <color rgb="FF008000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rgb="FF008000"/>
      </top>
      <bottom style="thick">
        <color rgb="FF008000"/>
      </bottom>
      <diagonal/>
    </border>
    <border>
      <left style="thick">
        <color theme="9" tint="-0.499984740745262"/>
      </left>
      <right style="thick">
        <color rgb="FF008000"/>
      </right>
      <top style="thick">
        <color rgb="FF008000"/>
      </top>
      <bottom style="thick">
        <color rgb="FF008000"/>
      </bottom>
      <diagonal/>
    </border>
    <border>
      <left style="thin">
        <color rgb="FF33CC33"/>
      </left>
      <right/>
      <top/>
      <bottom style="thin">
        <color rgb="FF33CC33"/>
      </bottom>
      <diagonal/>
    </border>
    <border>
      <left/>
      <right/>
      <top/>
      <bottom style="thin">
        <color rgb="FF33CC33"/>
      </bottom>
      <diagonal/>
    </border>
    <border>
      <left/>
      <right style="thick">
        <color rgb="FF008000"/>
      </right>
      <top/>
      <bottom style="thin">
        <color rgb="FF33CC33"/>
      </bottom>
      <diagonal/>
    </border>
    <border>
      <left style="thick">
        <color rgb="FF008000"/>
      </left>
      <right/>
      <top/>
      <bottom style="thick">
        <color rgb="FF008000"/>
      </bottom>
      <diagonal/>
    </border>
    <border>
      <left/>
      <right/>
      <top/>
      <bottom style="thick">
        <color rgb="FF008000"/>
      </bottom>
      <diagonal/>
    </border>
    <border>
      <left/>
      <right style="thick">
        <color rgb="FF008000"/>
      </right>
      <top/>
      <bottom style="thick">
        <color rgb="FF008000"/>
      </bottom>
      <diagonal/>
    </border>
    <border>
      <left style="thin">
        <color rgb="FF33CC33"/>
      </left>
      <right style="thin">
        <color rgb="FF33CC33"/>
      </right>
      <top style="thin">
        <color rgb="FF33CC33"/>
      </top>
      <bottom/>
      <diagonal/>
    </border>
    <border>
      <left/>
      <right style="thin">
        <color rgb="FF33CC33"/>
      </right>
      <top style="thin">
        <color rgb="FF33CC33"/>
      </top>
      <bottom/>
      <diagonal/>
    </border>
    <border>
      <left style="thick">
        <color rgb="FF008000"/>
      </left>
      <right/>
      <top/>
      <bottom/>
      <diagonal/>
    </border>
    <border>
      <left/>
      <right style="thick">
        <color rgb="FF008000"/>
      </right>
      <top/>
      <bottom/>
      <diagonal/>
    </border>
    <border>
      <left style="thick">
        <color rgb="FF008000"/>
      </left>
      <right style="thin">
        <color rgb="FF33CC33"/>
      </right>
      <top style="thick">
        <color rgb="FF008000"/>
      </top>
      <bottom style="thin">
        <color rgb="FF33CC33"/>
      </bottom>
      <diagonal/>
    </border>
    <border>
      <left style="thin">
        <color rgb="FF33CC33"/>
      </left>
      <right style="thin">
        <color rgb="FF33CC33"/>
      </right>
      <top style="thick">
        <color rgb="FF008000"/>
      </top>
      <bottom style="thin">
        <color rgb="FF33CC33"/>
      </bottom>
      <diagonal/>
    </border>
    <border>
      <left style="thin">
        <color rgb="FF33CC33"/>
      </left>
      <right style="thick">
        <color rgb="FF008000"/>
      </right>
      <top style="thick">
        <color rgb="FF008000"/>
      </top>
      <bottom style="thin">
        <color rgb="FF33CC33"/>
      </bottom>
      <diagonal/>
    </border>
    <border>
      <left/>
      <right style="thin">
        <color rgb="FF33CC33"/>
      </right>
      <top style="thin">
        <color rgb="FF33CC33"/>
      </top>
      <bottom style="thin">
        <color rgb="FF33CC33"/>
      </bottom>
      <diagonal/>
    </border>
    <border>
      <left style="thick">
        <color rgb="FF008000"/>
      </left>
      <right style="thin">
        <color rgb="FF33CC33"/>
      </right>
      <top style="thin">
        <color rgb="FF33CC33"/>
      </top>
      <bottom style="thick">
        <color rgb="FF008000"/>
      </bottom>
      <diagonal/>
    </border>
    <border>
      <left style="thin">
        <color rgb="FF33CC33"/>
      </left>
      <right style="thin">
        <color rgb="FF33CC33"/>
      </right>
      <top style="thin">
        <color rgb="FF33CC33"/>
      </top>
      <bottom style="thick">
        <color rgb="FF008000"/>
      </bottom>
      <diagonal/>
    </border>
    <border>
      <left style="thin">
        <color rgb="FF33CC33"/>
      </left>
      <right style="thick">
        <color rgb="FF008000"/>
      </right>
      <top style="thin">
        <color rgb="FF33CC33"/>
      </top>
      <bottom style="thick">
        <color rgb="FF008000"/>
      </bottom>
      <diagonal/>
    </border>
    <border>
      <left/>
      <right style="thin">
        <color rgb="FF33CC33"/>
      </right>
      <top/>
      <bottom style="thin">
        <color rgb="FF33CC33"/>
      </bottom>
      <diagonal/>
    </border>
    <border>
      <left style="thin">
        <color rgb="FF33CC33"/>
      </left>
      <right style="thin">
        <color rgb="FF33CC33"/>
      </right>
      <top/>
      <bottom style="thin">
        <color rgb="FF33CC33"/>
      </bottom>
      <diagonal/>
    </border>
    <border>
      <left style="thick">
        <color rgb="FF008000"/>
      </left>
      <right style="thin">
        <color rgb="FF33CC33"/>
      </right>
      <top style="thick">
        <color rgb="FF008000"/>
      </top>
      <bottom style="thick">
        <color rgb="FF008000"/>
      </bottom>
      <diagonal/>
    </border>
    <border>
      <left style="thin">
        <color rgb="FF33CC33"/>
      </left>
      <right style="thin">
        <color rgb="FF33CC33"/>
      </right>
      <top style="thick">
        <color rgb="FF008000"/>
      </top>
      <bottom style="thick">
        <color rgb="FF008000"/>
      </bottom>
      <diagonal/>
    </border>
    <border>
      <left style="thin">
        <color rgb="FF33CC33"/>
      </left>
      <right style="thick">
        <color rgb="FF008000"/>
      </right>
      <top style="thick">
        <color rgb="FF008000"/>
      </top>
      <bottom style="thick">
        <color rgb="FF008000"/>
      </bottom>
      <diagonal/>
    </border>
    <border>
      <left style="thick">
        <color rgb="FF008000"/>
      </left>
      <right/>
      <top style="thin">
        <color rgb="FF33CC33"/>
      </top>
      <bottom style="thin">
        <color rgb="FF33CC33"/>
      </bottom>
      <diagonal/>
    </border>
    <border>
      <left style="thick">
        <color rgb="FF008000"/>
      </left>
      <right/>
      <top/>
      <bottom style="thin">
        <color rgb="FF33CC33"/>
      </bottom>
      <diagonal/>
    </border>
    <border>
      <left style="thin">
        <color rgb="FF33CC33"/>
      </left>
      <right style="thin">
        <color rgb="FF33CC33"/>
      </right>
      <top/>
      <bottom/>
      <diagonal/>
    </border>
    <border>
      <left style="thin">
        <color rgb="FF33CC33"/>
      </left>
      <right style="thin">
        <color rgb="FF33CC33"/>
      </right>
      <top/>
      <bottom style="thin">
        <color theme="9" tint="-0.24994659260841701"/>
      </bottom>
      <diagonal/>
    </border>
    <border>
      <left style="thin">
        <color rgb="FF33CC33"/>
      </left>
      <right style="thin">
        <color rgb="FF33CC33"/>
      </right>
      <top style="thin">
        <color theme="9" tint="-0.24994659260841701"/>
      </top>
      <bottom/>
      <diagonal/>
    </border>
    <border>
      <left style="thin">
        <color rgb="FF33CC33"/>
      </left>
      <right style="thin">
        <color rgb="FF33CC33"/>
      </right>
      <top style="thin">
        <color theme="9" tint="-0.24994659260841701"/>
      </top>
      <bottom style="thin">
        <color rgb="FF33CC33"/>
      </bottom>
      <diagonal/>
    </border>
    <border>
      <left style="thick">
        <color rgb="FF008000"/>
      </left>
      <right style="thin">
        <color theme="9" tint="-0.24994659260841701"/>
      </right>
      <top style="thick">
        <color rgb="FF008000"/>
      </top>
      <bottom style="thick">
        <color rgb="FF008000"/>
      </bottom>
      <diagonal/>
    </border>
    <border>
      <left style="thin">
        <color theme="9" tint="-0.24994659260841701"/>
      </left>
      <right style="thin">
        <color theme="9" tint="-0.24994659260841701"/>
      </right>
      <top style="thick">
        <color rgb="FF008000"/>
      </top>
      <bottom style="thick">
        <color rgb="FF008000"/>
      </bottom>
      <diagonal/>
    </border>
    <border>
      <left style="thin">
        <color theme="9" tint="-0.24994659260841701"/>
      </left>
      <right style="thick">
        <color rgb="FF008000"/>
      </right>
      <top style="thick">
        <color rgb="FF008000"/>
      </top>
      <bottom style="thick">
        <color rgb="FF008000"/>
      </bottom>
      <diagonal/>
    </border>
    <border>
      <left/>
      <right/>
      <top style="thick">
        <color rgb="FF008000"/>
      </top>
      <bottom style="thin">
        <color theme="9" tint="-0.24994659260841701"/>
      </bottom>
      <diagonal/>
    </border>
    <border>
      <left style="thick">
        <color rgb="FF008000"/>
      </left>
      <right style="thick">
        <color rgb="FF008000"/>
      </right>
      <top style="thick">
        <color rgb="FF008000"/>
      </top>
      <bottom style="thick">
        <color rgb="FF008000"/>
      </bottom>
      <diagonal/>
    </border>
    <border>
      <left style="thin">
        <color rgb="FF33CC33"/>
      </left>
      <right/>
      <top style="thick">
        <color rgb="FF008000"/>
      </top>
      <bottom/>
      <diagonal/>
    </border>
    <border>
      <left style="thick">
        <color rgb="FF008000"/>
      </left>
      <right/>
      <top style="dotted">
        <color rgb="FF008000"/>
      </top>
      <bottom/>
      <diagonal/>
    </border>
    <border>
      <left/>
      <right/>
      <top style="dotted">
        <color rgb="FF008000"/>
      </top>
      <bottom/>
      <diagonal/>
    </border>
    <border>
      <left/>
      <right/>
      <top style="dotted">
        <color rgb="FF008000"/>
      </top>
      <bottom style="thick">
        <color theme="9" tint="-0.499984740745262"/>
      </bottom>
      <diagonal/>
    </border>
    <border>
      <left/>
      <right style="thick">
        <color rgb="FF008000"/>
      </right>
      <top style="dotted">
        <color rgb="FF008000"/>
      </top>
      <bottom/>
      <diagonal/>
    </border>
    <border>
      <left style="thin">
        <color rgb="FF33CC33"/>
      </left>
      <right/>
      <top/>
      <bottom/>
      <diagonal/>
    </border>
    <border>
      <left style="thick">
        <color rgb="FF008000"/>
      </left>
      <right/>
      <top style="dotted">
        <color rgb="FF008000"/>
      </top>
      <bottom style="thick">
        <color rgb="FF008000"/>
      </bottom>
      <diagonal/>
    </border>
    <border>
      <left/>
      <right/>
      <top style="dotted">
        <color rgb="FF008000"/>
      </top>
      <bottom style="thick">
        <color rgb="FF008000"/>
      </bottom>
      <diagonal/>
    </border>
    <border>
      <left/>
      <right style="thick">
        <color rgb="FF008000"/>
      </right>
      <top style="dotted">
        <color rgb="FF008000"/>
      </top>
      <bottom style="thick">
        <color rgb="FF008000"/>
      </bottom>
      <diagonal/>
    </border>
    <border>
      <left/>
      <right style="thin">
        <color rgb="FF33CC33"/>
      </right>
      <top style="thick">
        <color rgb="FF008000"/>
      </top>
      <bottom/>
      <diagonal/>
    </border>
    <border>
      <left/>
      <right style="thin">
        <color rgb="FF33CC33"/>
      </right>
      <top/>
      <bottom/>
      <diagonal/>
    </border>
    <border>
      <left style="thin">
        <color rgb="FF33CC33"/>
      </left>
      <right style="thin">
        <color rgb="FF33CC33"/>
      </right>
      <top style="thin">
        <color rgb="FF33CC33"/>
      </top>
      <bottom style="thin">
        <color theme="9" tint="-0.24994659260841701"/>
      </bottom>
      <diagonal/>
    </border>
    <border>
      <left style="thin">
        <color rgb="FF33CC33"/>
      </left>
      <right style="thin">
        <color rgb="FF33CC33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rgb="FF33CC33"/>
      </top>
      <bottom style="thin">
        <color rgb="FF33CC33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rgb="FF33CC33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rgb="FF33CC33"/>
      </right>
      <top style="thin">
        <color rgb="FF33CC33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rgb="FF33CC33"/>
      </bottom>
      <diagonal/>
    </border>
    <border>
      <left style="thin">
        <color theme="9" tint="-0.24994659260841701"/>
      </left>
      <right style="thin">
        <color rgb="FF33CC33"/>
      </right>
      <top style="thin">
        <color theme="9" tint="-0.24994659260841701"/>
      </top>
      <bottom style="thin">
        <color rgb="FF33CC33"/>
      </bottom>
      <diagonal/>
    </border>
    <border>
      <left/>
      <right style="thin">
        <color theme="9" tint="-0.24994659260841701"/>
      </right>
      <top style="thin">
        <color rgb="FF33CC33"/>
      </top>
      <bottom style="thin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 style="thin">
        <color rgb="FF33CC33"/>
      </bottom>
      <diagonal/>
    </border>
    <border>
      <left style="thin">
        <color theme="9" tint="-0.24994659260841701"/>
      </left>
      <right/>
      <top style="thin">
        <color rgb="FF33CC33"/>
      </top>
      <bottom style="thin">
        <color rgb="FF33CC33"/>
      </bottom>
      <diagonal/>
    </border>
    <border>
      <left/>
      <right style="thin">
        <color theme="9" tint="-0.24994659260841701"/>
      </right>
      <top style="thin">
        <color rgb="FF33CC33"/>
      </top>
      <bottom style="thin">
        <color rgb="FF33CC33"/>
      </bottom>
      <diagonal/>
    </border>
    <border>
      <left style="dotted">
        <color rgb="FF008000"/>
      </left>
      <right/>
      <top style="thick">
        <color rgb="FF008000"/>
      </top>
      <bottom style="thick">
        <color rgb="FF008000"/>
      </bottom>
      <diagonal/>
    </border>
    <border>
      <left/>
      <right style="thin">
        <color rgb="FF008000"/>
      </right>
      <top style="thick">
        <color rgb="FF008000"/>
      </top>
      <bottom style="thick">
        <color rgb="FF008000"/>
      </bottom>
      <diagonal/>
    </border>
    <border>
      <left style="thin">
        <color rgb="FF33CC33"/>
      </left>
      <right/>
      <top style="thick">
        <color rgb="FF008000"/>
      </top>
      <bottom style="thin">
        <color rgb="FF33CC33"/>
      </bottom>
      <diagonal/>
    </border>
    <border>
      <left/>
      <right/>
      <top style="thick">
        <color rgb="FF008000"/>
      </top>
      <bottom style="thin">
        <color rgb="FF33CC33"/>
      </bottom>
      <diagonal/>
    </border>
    <border>
      <left/>
      <right style="thick">
        <color rgb="FF008000"/>
      </right>
      <top style="thick">
        <color rgb="FF008000"/>
      </top>
      <bottom style="thin">
        <color rgb="FF33CC33"/>
      </bottom>
      <diagonal/>
    </border>
    <border>
      <left style="thick">
        <color rgb="FF008000"/>
      </left>
      <right/>
      <top style="thin">
        <color rgb="FF33CC33"/>
      </top>
      <bottom style="thick">
        <color rgb="FF008000"/>
      </bottom>
      <diagonal/>
    </border>
    <border>
      <left/>
      <right/>
      <top style="thin">
        <color rgb="FF33CC33"/>
      </top>
      <bottom style="thick">
        <color rgb="FF008000"/>
      </bottom>
      <diagonal/>
    </border>
    <border>
      <left/>
      <right style="thick">
        <color rgb="FF008000"/>
      </right>
      <top style="thin">
        <color rgb="FF33CC33"/>
      </top>
      <bottom style="thick">
        <color rgb="FF008000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rgb="FF33CC33"/>
      </top>
      <bottom style="thick">
        <color rgb="FF008000"/>
      </bottom>
      <diagonal/>
    </border>
    <border>
      <left style="thin">
        <color theme="9" tint="-0.24994659260841701"/>
      </left>
      <right style="thick">
        <color rgb="FF008000"/>
      </right>
      <top style="thin">
        <color rgb="FF33CC33"/>
      </top>
      <bottom style="thick">
        <color rgb="FF008000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 style="thick">
        <color rgb="FF008000"/>
      </bottom>
      <diagonal/>
    </border>
    <border>
      <left style="thin">
        <color theme="9" tint="-0.24994659260841701"/>
      </left>
      <right style="thick">
        <color rgb="FF008000"/>
      </right>
      <top/>
      <bottom style="thick">
        <color rgb="FF008000"/>
      </bottom>
      <diagonal/>
    </border>
    <border>
      <left style="thick">
        <color rgb="FF008000"/>
      </left>
      <right style="thin">
        <color theme="9" tint="-0.24994659260841701"/>
      </right>
      <top style="thin">
        <color rgb="FF33CC33"/>
      </top>
      <bottom style="thick">
        <color rgb="FF008000"/>
      </bottom>
      <diagonal/>
    </border>
    <border>
      <left style="thick">
        <color rgb="FF008000"/>
      </left>
      <right style="thin">
        <color theme="9" tint="-0.24994659260841701"/>
      </right>
      <top/>
      <bottom style="thick">
        <color rgb="FF008000"/>
      </bottom>
      <diagonal/>
    </border>
    <border>
      <left style="thick">
        <color rgb="FF008000"/>
      </left>
      <right/>
      <top style="thin">
        <color rgb="FF33CC33"/>
      </top>
      <bottom/>
      <diagonal/>
    </border>
    <border>
      <left/>
      <right style="thin">
        <color rgb="FF33CC33"/>
      </right>
      <top/>
      <bottom style="thick">
        <color rgb="FF008000"/>
      </bottom>
      <diagonal/>
    </border>
    <border>
      <left style="thin">
        <color rgb="FF33CC33"/>
      </left>
      <right/>
      <top/>
      <bottom style="thick">
        <color rgb="FF008000"/>
      </bottom>
      <diagonal/>
    </border>
    <border>
      <left style="thin">
        <color theme="9" tint="-0.24994659260841701"/>
      </left>
      <right style="thick">
        <color rgb="FF008000"/>
      </right>
      <top style="thin">
        <color rgb="FF33CC33"/>
      </top>
      <bottom style="thin">
        <color rgb="FF33CC33"/>
      </bottom>
      <diagonal/>
    </border>
    <border>
      <left style="thick">
        <color rgb="FF008000"/>
      </left>
      <right style="dotted">
        <color rgb="FF008000"/>
      </right>
      <top style="thick">
        <color rgb="FF008000"/>
      </top>
      <bottom style="thick">
        <color rgb="FF008000"/>
      </bottom>
      <diagonal/>
    </border>
    <border>
      <left style="dotted">
        <color rgb="FF008000"/>
      </left>
      <right style="dotted">
        <color rgb="FF008000"/>
      </right>
      <top style="thick">
        <color rgb="FF008000"/>
      </top>
      <bottom style="thick">
        <color rgb="FF008000"/>
      </bottom>
      <diagonal/>
    </border>
    <border>
      <left style="dotted">
        <color rgb="FF008000"/>
      </left>
      <right style="thick">
        <color rgb="FF008000"/>
      </right>
      <top style="thick">
        <color rgb="FF008000"/>
      </top>
      <bottom style="thick">
        <color rgb="FF008000"/>
      </bottom>
      <diagonal/>
    </border>
    <border>
      <left style="thin">
        <color rgb="FF008000"/>
      </left>
      <right/>
      <top style="thick">
        <color rgb="FF008000"/>
      </top>
      <bottom style="thick">
        <color rgb="FF008000"/>
      </bottom>
      <diagonal/>
    </border>
    <border>
      <left style="thick">
        <color rgb="FF008000"/>
      </left>
      <right style="dotted">
        <color rgb="FF008000"/>
      </right>
      <top/>
      <bottom style="thick">
        <color rgb="FF008000"/>
      </bottom>
      <diagonal/>
    </border>
    <border>
      <left style="dotted">
        <color rgb="FF008000"/>
      </left>
      <right style="dotted">
        <color rgb="FF008000"/>
      </right>
      <top/>
      <bottom style="thick">
        <color rgb="FF008000"/>
      </bottom>
      <diagonal/>
    </border>
    <border>
      <left style="dotted">
        <color rgb="FF008000"/>
      </left>
      <right style="thick">
        <color rgb="FF008000"/>
      </right>
      <top/>
      <bottom style="thick">
        <color rgb="FF008000"/>
      </bottom>
      <diagonal/>
    </border>
    <border>
      <left style="thin">
        <color rgb="FF33CC33"/>
      </left>
      <right/>
      <top style="thin">
        <color rgb="FF33CC33"/>
      </top>
      <bottom style="thick">
        <color rgb="FF008000"/>
      </bottom>
      <diagonal/>
    </border>
    <border>
      <left/>
      <right style="thin">
        <color rgb="FF33CC33"/>
      </right>
      <top style="thin">
        <color rgb="FF33CC33"/>
      </top>
      <bottom style="thick">
        <color rgb="FF008000"/>
      </bottom>
      <diagonal/>
    </border>
    <border>
      <left style="thick">
        <color rgb="FF008000"/>
      </left>
      <right style="dotted">
        <color rgb="FF008000"/>
      </right>
      <top style="thick">
        <color rgb="FF008000"/>
      </top>
      <bottom/>
      <diagonal/>
    </border>
    <border>
      <left style="dotted">
        <color rgb="FF008000"/>
      </left>
      <right style="dotted">
        <color rgb="FF008000"/>
      </right>
      <top style="thick">
        <color rgb="FF008000"/>
      </top>
      <bottom/>
      <diagonal/>
    </border>
    <border>
      <left style="dotted">
        <color rgb="FF008000"/>
      </left>
      <right style="thick">
        <color rgb="FF008000"/>
      </right>
      <top style="thick">
        <color rgb="FF008000"/>
      </top>
      <bottom/>
      <diagonal/>
    </border>
    <border>
      <left style="thick">
        <color rgb="FF008000"/>
      </left>
      <right/>
      <top/>
      <bottom style="dotted">
        <color rgb="FF008000"/>
      </bottom>
      <diagonal/>
    </border>
    <border>
      <left/>
      <right/>
      <top/>
      <bottom style="dotted">
        <color rgb="FF008000"/>
      </bottom>
      <diagonal/>
    </border>
    <border>
      <left/>
      <right style="thick">
        <color rgb="FF008000"/>
      </right>
      <top/>
      <bottom style="dotted">
        <color rgb="FF008000"/>
      </bottom>
      <diagonal/>
    </border>
    <border>
      <left style="thick">
        <color rgb="FF008000"/>
      </left>
      <right/>
      <top/>
      <bottom style="dashed">
        <color rgb="FF008000"/>
      </bottom>
      <diagonal/>
    </border>
    <border>
      <left/>
      <right/>
      <top/>
      <bottom style="dashed">
        <color rgb="FF008000"/>
      </bottom>
      <diagonal/>
    </border>
    <border>
      <left/>
      <right style="thick">
        <color rgb="FF008000"/>
      </right>
      <top/>
      <bottom style="dashed">
        <color rgb="FF008000"/>
      </bottom>
      <diagonal/>
    </border>
    <border>
      <left style="thick">
        <color rgb="FF008000"/>
      </left>
      <right style="thick">
        <color rgb="FF008000"/>
      </right>
      <top style="thin">
        <color rgb="FF33CC33"/>
      </top>
      <bottom style="thin">
        <color rgb="FF008000"/>
      </bottom>
      <diagonal/>
    </border>
    <border>
      <left style="thick">
        <color rgb="FF008000"/>
      </left>
      <right style="thick">
        <color rgb="FF008000"/>
      </right>
      <top style="thick">
        <color rgb="FF008000"/>
      </top>
      <bottom style="thin">
        <color rgb="FF008000"/>
      </bottom>
      <diagonal/>
    </border>
    <border>
      <left style="thick">
        <color rgb="FF008000"/>
      </left>
      <right style="thick">
        <color rgb="FF008000"/>
      </right>
      <top style="thick">
        <color rgb="FF008000"/>
      </top>
      <bottom/>
      <diagonal/>
    </border>
    <border>
      <left/>
      <right/>
      <top style="thick">
        <color rgb="FF008000"/>
      </top>
      <bottom style="thin">
        <color rgb="FF008000"/>
      </bottom>
      <diagonal/>
    </border>
    <border diagonalUp="1">
      <left style="thin">
        <color rgb="FF33CC33"/>
      </left>
      <right style="thin">
        <color rgb="FF33CC33"/>
      </right>
      <top style="thin">
        <color rgb="FF33CC33"/>
      </top>
      <bottom style="thin">
        <color rgb="FF33CC33"/>
      </bottom>
      <diagonal style="thin">
        <color rgb="FF33CC33"/>
      </diagonal>
    </border>
    <border>
      <left style="thick">
        <color rgb="FF008000"/>
      </left>
      <right style="thin">
        <color rgb="FF33CC33"/>
      </right>
      <top style="thick">
        <color rgb="FF008000"/>
      </top>
      <bottom/>
      <diagonal/>
    </border>
    <border>
      <left style="thin">
        <color rgb="FF33CC33"/>
      </left>
      <right style="thin">
        <color rgb="FF33CC33"/>
      </right>
      <top style="thick">
        <color rgb="FF008000"/>
      </top>
      <bottom/>
      <diagonal/>
    </border>
    <border>
      <left style="thin">
        <color rgb="FF33CC33"/>
      </left>
      <right style="thick">
        <color rgb="FF008000"/>
      </right>
      <top style="thick">
        <color rgb="FF008000"/>
      </top>
      <bottom/>
      <diagonal/>
    </border>
    <border>
      <left style="thick">
        <color rgb="FF008000"/>
      </left>
      <right style="thin">
        <color rgb="FF33CC33"/>
      </right>
      <top/>
      <bottom style="thick">
        <color rgb="FF008000"/>
      </bottom>
      <diagonal/>
    </border>
    <border>
      <left style="thin">
        <color rgb="FF33CC33"/>
      </left>
      <right style="thin">
        <color rgb="FF33CC33"/>
      </right>
      <top/>
      <bottom style="thick">
        <color rgb="FF008000"/>
      </bottom>
      <diagonal/>
    </border>
    <border>
      <left style="thin">
        <color rgb="FF33CC33"/>
      </left>
      <right style="thick">
        <color rgb="FF008000"/>
      </right>
      <top/>
      <bottom style="thick">
        <color rgb="FF008000"/>
      </bottom>
      <diagonal/>
    </border>
  </borders>
  <cellStyleXfs count="14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2" borderId="12" applyNumberFormat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25" fillId="24" borderId="13" applyNumberFormat="0" applyFont="0" applyAlignment="0" applyProtection="0">
      <alignment vertical="center"/>
    </xf>
    <xf numFmtId="0" fontId="25" fillId="24" borderId="13" applyNumberFormat="0" applyFont="0" applyAlignment="0" applyProtection="0">
      <alignment vertical="center"/>
    </xf>
    <xf numFmtId="0" fontId="25" fillId="24" borderId="13" applyNumberFormat="0" applyFont="0" applyAlignment="0" applyProtection="0">
      <alignment vertical="center"/>
    </xf>
    <xf numFmtId="0" fontId="25" fillId="24" borderId="13" applyNumberFormat="0" applyFont="0" applyAlignment="0" applyProtection="0">
      <alignment vertical="center"/>
    </xf>
    <xf numFmtId="0" fontId="25" fillId="24" borderId="13" applyNumberFormat="0" applyFont="0" applyAlignment="0" applyProtection="0">
      <alignment vertical="center"/>
    </xf>
    <xf numFmtId="0" fontId="25" fillId="24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25" borderId="15" applyNumberFormat="0" applyAlignment="0" applyProtection="0">
      <alignment vertical="center"/>
    </xf>
    <xf numFmtId="0" fontId="29" fillId="25" borderId="15" applyNumberFormat="0" applyAlignment="0" applyProtection="0">
      <alignment vertical="center"/>
    </xf>
    <xf numFmtId="0" fontId="29" fillId="25" borderId="15" applyNumberFormat="0" applyAlignment="0" applyProtection="0">
      <alignment vertical="center"/>
    </xf>
    <xf numFmtId="0" fontId="29" fillId="25" borderId="15" applyNumberFormat="0" applyAlignment="0" applyProtection="0">
      <alignment vertical="center"/>
    </xf>
    <xf numFmtId="0" fontId="29" fillId="25" borderId="15" applyNumberFormat="0" applyAlignment="0" applyProtection="0">
      <alignment vertical="center"/>
    </xf>
    <xf numFmtId="0" fontId="29" fillId="25" borderId="15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3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32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25" borderId="20" applyNumberFormat="0" applyAlignment="0" applyProtection="0">
      <alignment vertical="center"/>
    </xf>
    <xf numFmtId="0" fontId="37" fillId="25" borderId="20" applyNumberFormat="0" applyAlignment="0" applyProtection="0">
      <alignment vertical="center"/>
    </xf>
    <xf numFmtId="0" fontId="37" fillId="25" borderId="20" applyNumberFormat="0" applyAlignment="0" applyProtection="0">
      <alignment vertical="center"/>
    </xf>
    <xf numFmtId="0" fontId="37" fillId="25" borderId="20" applyNumberFormat="0" applyAlignment="0" applyProtection="0">
      <alignment vertical="center"/>
    </xf>
    <xf numFmtId="0" fontId="37" fillId="25" borderId="20" applyNumberFormat="0" applyAlignment="0" applyProtection="0">
      <alignment vertical="center"/>
    </xf>
    <xf numFmtId="0" fontId="37" fillId="25" borderId="20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6" fontId="32" fillId="0" borderId="0" applyFont="0" applyFill="0" applyBorder="0" applyAlignment="0" applyProtection="0">
      <alignment vertical="center"/>
    </xf>
    <xf numFmtId="0" fontId="39" fillId="9" borderId="15" applyNumberFormat="0" applyAlignment="0" applyProtection="0">
      <alignment vertical="center"/>
    </xf>
    <xf numFmtId="0" fontId="39" fillId="9" borderId="15" applyNumberFormat="0" applyAlignment="0" applyProtection="0">
      <alignment vertical="center"/>
    </xf>
    <xf numFmtId="0" fontId="39" fillId="9" borderId="15" applyNumberFormat="0" applyAlignment="0" applyProtection="0">
      <alignment vertical="center"/>
    </xf>
    <xf numFmtId="0" fontId="39" fillId="9" borderId="15" applyNumberFormat="0" applyAlignment="0" applyProtection="0">
      <alignment vertical="center"/>
    </xf>
    <xf numFmtId="0" fontId="39" fillId="9" borderId="15" applyNumberFormat="0" applyAlignment="0" applyProtection="0">
      <alignment vertical="center"/>
    </xf>
    <xf numFmtId="0" fontId="39" fillId="9" borderId="15" applyNumberFormat="0" applyAlignment="0" applyProtection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/>
    <xf numFmtId="0" fontId="1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3" fillId="6" borderId="0" applyNumberFormat="0" applyBorder="0" applyAlignment="0" applyProtection="0">
      <alignment vertical="center"/>
    </xf>
    <xf numFmtId="0" fontId="47" fillId="0" borderId="0">
      <alignment vertical="center"/>
    </xf>
    <xf numFmtId="0" fontId="40" fillId="0" borderId="0"/>
    <xf numFmtId="38" fontId="1" fillId="0" borderId="0" applyFont="0" applyFill="0" applyBorder="0" applyAlignment="0" applyProtection="0">
      <alignment vertical="center"/>
    </xf>
  </cellStyleXfs>
  <cellXfs count="540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vertical="top"/>
    </xf>
    <xf numFmtId="0" fontId="0" fillId="0" borderId="21" xfId="0" applyBorder="1" applyAlignment="1"/>
    <xf numFmtId="0" fontId="0" fillId="0" borderId="21" xfId="0" applyBorder="1">
      <alignment vertical="center"/>
    </xf>
    <xf numFmtId="0" fontId="0" fillId="2" borderId="21" xfId="0" applyFill="1" applyBorder="1" applyAlignment="1">
      <alignment horizontal="center" vertical="center"/>
    </xf>
    <xf numFmtId="0" fontId="0" fillId="2" borderId="21" xfId="0" applyFill="1" applyBorder="1" applyAlignment="1"/>
    <xf numFmtId="0" fontId="45" fillId="0" borderId="0" xfId="1" applyFont="1">
      <alignment vertical="center"/>
    </xf>
    <xf numFmtId="0" fontId="46" fillId="0" borderId="0" xfId="1" applyFont="1">
      <alignment vertical="center"/>
    </xf>
    <xf numFmtId="177" fontId="45" fillId="0" borderId="0" xfId="1" applyNumberFormat="1" applyFont="1">
      <alignment vertical="center"/>
    </xf>
    <xf numFmtId="0" fontId="0" fillId="0" borderId="21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13" fillId="0" borderId="0" xfId="3" applyFont="1" applyFill="1" applyBorder="1" applyAlignment="1" applyProtection="1">
      <alignment vertical="center"/>
    </xf>
    <xf numFmtId="0" fontId="12" fillId="0" borderId="0" xfId="3" applyFill="1" applyBorder="1" applyAlignment="1" applyProtection="1">
      <alignment vertical="center"/>
    </xf>
    <xf numFmtId="0" fontId="15" fillId="0" borderId="0" xfId="3" applyFont="1" applyFill="1" applyBorder="1" applyAlignment="1" applyProtection="1">
      <alignment vertical="center"/>
    </xf>
    <xf numFmtId="0" fontId="9" fillId="0" borderId="0" xfId="1" applyFont="1" applyAlignment="1">
      <alignment horizontal="center" vertical="center"/>
    </xf>
    <xf numFmtId="0" fontId="2" fillId="0" borderId="0" xfId="1" applyFont="1" applyProtection="1">
      <alignment vertical="center"/>
      <protection hidden="1"/>
    </xf>
    <xf numFmtId="0" fontId="50" fillId="0" borderId="0" xfId="1" applyFont="1" applyProtection="1">
      <alignment vertical="center"/>
      <protection hidden="1"/>
    </xf>
    <xf numFmtId="0" fontId="2" fillId="0" borderId="0" xfId="2" applyFont="1" applyAlignment="1" applyProtection="1">
      <alignment horizontal="right" vertical="top"/>
      <protection hidden="1"/>
    </xf>
    <xf numFmtId="180" fontId="4" fillId="0" borderId="0" xfId="1" applyNumberFormat="1" applyFont="1" applyProtection="1">
      <alignment vertical="center"/>
      <protection hidden="1"/>
    </xf>
    <xf numFmtId="176" fontId="2" fillId="0" borderId="0" xfId="1" applyNumberFormat="1" applyFont="1" applyProtection="1">
      <alignment vertical="center"/>
      <protection hidden="1"/>
    </xf>
    <xf numFmtId="177" fontId="45" fillId="0" borderId="0" xfId="1" applyNumberFormat="1" applyFont="1" applyProtection="1">
      <alignment vertical="center"/>
      <protection hidden="1"/>
    </xf>
    <xf numFmtId="0" fontId="45" fillId="0" borderId="0" xfId="1" applyFont="1" applyProtection="1">
      <alignment vertical="center"/>
      <protection hidden="1"/>
    </xf>
    <xf numFmtId="0" fontId="6" fillId="0" borderId="0" xfId="1" applyFont="1" applyProtection="1">
      <alignment vertical="center"/>
      <protection hidden="1"/>
    </xf>
    <xf numFmtId="0" fontId="48" fillId="0" borderId="0" xfId="1" applyFont="1" applyProtection="1">
      <alignment vertical="center"/>
      <protection hidden="1"/>
    </xf>
    <xf numFmtId="0" fontId="46" fillId="0" borderId="0" xfId="1" applyFont="1" applyProtection="1">
      <alignment vertical="center"/>
      <protection hidden="1"/>
    </xf>
    <xf numFmtId="0" fontId="2" fillId="0" borderId="0" xfId="1" quotePrefix="1" applyFont="1" applyAlignment="1" applyProtection="1">
      <protection hidden="1"/>
    </xf>
    <xf numFmtId="0" fontId="2" fillId="0" borderId="0" xfId="1" quotePrefix="1" applyFont="1" applyProtection="1">
      <alignment vertical="center"/>
      <protection hidden="1"/>
    </xf>
    <xf numFmtId="0" fontId="2" fillId="0" borderId="0" xfId="1" applyFont="1" applyAlignment="1" applyProtection="1">
      <alignment vertical="top"/>
      <protection hidden="1"/>
    </xf>
    <xf numFmtId="0" fontId="55" fillId="0" borderId="0" xfId="103" applyFont="1" applyProtection="1">
      <alignment vertical="center"/>
      <protection hidden="1"/>
    </xf>
    <xf numFmtId="0" fontId="9" fillId="0" borderId="0" xfId="103" applyFont="1" applyProtection="1">
      <alignment vertical="center"/>
      <protection hidden="1"/>
    </xf>
    <xf numFmtId="0" fontId="2" fillId="0" borderId="0" xfId="103" applyFont="1" applyProtection="1">
      <alignment vertical="center"/>
      <protection hidden="1"/>
    </xf>
    <xf numFmtId="0" fontId="55" fillId="0" borderId="0" xfId="103" applyFont="1" applyAlignment="1" applyProtection="1">
      <alignment horizontal="right" vertical="center"/>
      <protection hidden="1"/>
    </xf>
    <xf numFmtId="0" fontId="58" fillId="0" borderId="0" xfId="103" applyFont="1" applyProtection="1">
      <alignment vertical="center"/>
      <protection hidden="1"/>
    </xf>
    <xf numFmtId="0" fontId="59" fillId="0" borderId="0" xfId="103" applyFont="1" applyProtection="1">
      <alignment vertical="center"/>
      <protection hidden="1"/>
    </xf>
    <xf numFmtId="0" fontId="59" fillId="0" borderId="0" xfId="103" applyFont="1" applyAlignment="1" applyProtection="1">
      <alignment horizontal="right" vertical="center"/>
      <protection hidden="1"/>
    </xf>
    <xf numFmtId="0" fontId="56" fillId="0" borderId="0" xfId="103" applyFont="1" applyProtection="1">
      <alignment vertical="center"/>
      <protection hidden="1"/>
    </xf>
    <xf numFmtId="0" fontId="4" fillId="0" borderId="0" xfId="103" applyFont="1" applyProtection="1">
      <alignment vertical="center"/>
      <protection hidden="1"/>
    </xf>
    <xf numFmtId="0" fontId="56" fillId="0" borderId="0" xfId="103" applyFont="1" applyAlignment="1" applyProtection="1">
      <alignment horizontal="right" vertical="center"/>
      <protection hidden="1"/>
    </xf>
    <xf numFmtId="0" fontId="7" fillId="0" borderId="0" xfId="103" applyFont="1" applyProtection="1">
      <alignment vertical="center"/>
      <protection hidden="1"/>
    </xf>
    <xf numFmtId="0" fontId="62" fillId="0" borderId="0" xfId="103" applyFont="1" applyProtection="1">
      <alignment vertical="center"/>
      <protection hidden="1"/>
    </xf>
    <xf numFmtId="0" fontId="2" fillId="27" borderId="0" xfId="1" applyFont="1" applyFill="1">
      <alignment vertical="center"/>
    </xf>
    <xf numFmtId="0" fontId="5" fillId="27" borderId="0" xfId="1" applyFont="1" applyFill="1">
      <alignment vertical="center"/>
    </xf>
    <xf numFmtId="178" fontId="44" fillId="0" borderId="25" xfId="1" applyNumberFormat="1" applyFont="1" applyBorder="1" applyAlignment="1">
      <alignment horizontal="center" vertical="center" shrinkToFit="1"/>
    </xf>
    <xf numFmtId="0" fontId="10" fillId="0" borderId="29" xfId="1" applyFont="1" applyBorder="1">
      <alignment vertical="center"/>
    </xf>
    <xf numFmtId="0" fontId="6" fillId="0" borderId="0" xfId="103" applyFont="1" applyProtection="1">
      <alignment vertical="center"/>
      <protection hidden="1"/>
    </xf>
    <xf numFmtId="0" fontId="65" fillId="0" borderId="0" xfId="103" applyFont="1" applyProtection="1">
      <alignment vertical="center"/>
      <protection hidden="1"/>
    </xf>
    <xf numFmtId="0" fontId="2" fillId="27" borderId="0" xfId="1" applyFont="1" applyFill="1" applyProtection="1">
      <alignment vertical="center"/>
      <protection hidden="1"/>
    </xf>
    <xf numFmtId="0" fontId="5" fillId="27" borderId="0" xfId="1" applyFont="1" applyFill="1" applyProtection="1">
      <alignment vertical="center"/>
      <protection hidden="1"/>
    </xf>
    <xf numFmtId="177" fontId="2" fillId="0" borderId="27" xfId="1" applyNumberFormat="1" applyFont="1" applyBorder="1">
      <alignment vertical="center"/>
    </xf>
    <xf numFmtId="178" fontId="44" fillId="0" borderId="25" xfId="1" applyNumberFormat="1" applyFont="1" applyBorder="1" applyAlignment="1" applyProtection="1">
      <alignment horizontal="center" vertical="center" shrinkToFit="1"/>
      <protection hidden="1"/>
    </xf>
    <xf numFmtId="0" fontId="7" fillId="0" borderId="111" xfId="129" applyFont="1" applyBorder="1" applyAlignment="1" applyProtection="1">
      <alignment horizontal="center" vertical="center"/>
      <protection hidden="1"/>
    </xf>
    <xf numFmtId="0" fontId="7" fillId="0" borderId="112" xfId="129" applyFont="1" applyBorder="1" applyAlignment="1" applyProtection="1">
      <alignment horizontal="center" vertical="center"/>
      <protection hidden="1"/>
    </xf>
    <xf numFmtId="0" fontId="7" fillId="3" borderId="112" xfId="129" applyFont="1" applyFill="1" applyBorder="1" applyAlignment="1" applyProtection="1">
      <alignment horizontal="center" vertical="center"/>
      <protection hidden="1"/>
    </xf>
    <xf numFmtId="0" fontId="7" fillId="3" borderId="93" xfId="129" applyFont="1" applyFill="1" applyBorder="1" applyAlignment="1" applyProtection="1">
      <alignment horizontal="center" vertical="center"/>
      <protection hidden="1"/>
    </xf>
    <xf numFmtId="0" fontId="9" fillId="3" borderId="114" xfId="129" applyFont="1" applyFill="1" applyBorder="1" applyAlignment="1" applyProtection="1">
      <alignment vertical="top"/>
      <protection hidden="1"/>
    </xf>
    <xf numFmtId="0" fontId="9" fillId="3" borderId="24" xfId="129" applyFont="1" applyFill="1" applyBorder="1" applyAlignment="1" applyProtection="1">
      <alignment vertical="top"/>
      <protection hidden="1"/>
    </xf>
    <xf numFmtId="0" fontId="9" fillId="3" borderId="25" xfId="129" applyFont="1" applyFill="1" applyBorder="1" applyAlignment="1" applyProtection="1">
      <alignment vertical="top"/>
      <protection hidden="1"/>
    </xf>
    <xf numFmtId="177" fontId="2" fillId="0" borderId="0" xfId="1" applyNumberFormat="1" applyFont="1" applyProtection="1">
      <alignment vertical="center"/>
      <protection hidden="1"/>
    </xf>
    <xf numFmtId="0" fontId="7" fillId="0" borderId="111" xfId="1" applyFont="1" applyBorder="1" applyAlignment="1" applyProtection="1">
      <alignment vertical="center" shrinkToFit="1"/>
      <protection hidden="1"/>
    </xf>
    <xf numFmtId="0" fontId="7" fillId="0" borderId="112" xfId="1" applyFont="1" applyBorder="1" applyAlignment="1" applyProtection="1">
      <alignment vertical="center" shrinkToFit="1"/>
      <protection hidden="1"/>
    </xf>
    <xf numFmtId="0" fontId="7" fillId="0" borderId="113" xfId="1" applyFont="1" applyBorder="1" applyAlignment="1" applyProtection="1">
      <alignment vertical="center" shrinkToFit="1"/>
      <protection hidden="1"/>
    </xf>
    <xf numFmtId="0" fontId="7" fillId="0" borderId="115" xfId="129" applyFont="1" applyBorder="1" applyProtection="1">
      <alignment vertical="center"/>
      <protection hidden="1"/>
    </xf>
    <xf numFmtId="0" fontId="7" fillId="0" borderId="116" xfId="129" applyFont="1" applyBorder="1" applyProtection="1">
      <alignment vertical="center"/>
      <protection hidden="1"/>
    </xf>
    <xf numFmtId="0" fontId="7" fillId="0" borderId="117" xfId="129" applyFont="1" applyBorder="1" applyProtection="1">
      <alignment vertical="center"/>
      <protection hidden="1"/>
    </xf>
    <xf numFmtId="0" fontId="10" fillId="0" borderId="29" xfId="1" applyFont="1" applyBorder="1" applyProtection="1">
      <alignment vertical="center"/>
      <protection hidden="1"/>
    </xf>
    <xf numFmtId="0" fontId="7" fillId="0" borderId="111" xfId="1" applyFont="1" applyBorder="1" applyProtection="1">
      <alignment vertical="center"/>
      <protection hidden="1"/>
    </xf>
    <xf numFmtId="0" fontId="7" fillId="0" borderId="112" xfId="1" applyFont="1" applyBorder="1" applyProtection="1">
      <alignment vertical="center"/>
      <protection hidden="1"/>
    </xf>
    <xf numFmtId="0" fontId="7" fillId="0" borderId="113" xfId="1" applyFont="1" applyBorder="1" applyProtection="1">
      <alignment vertical="center"/>
      <protection hidden="1"/>
    </xf>
    <xf numFmtId="49" fontId="9" fillId="0" borderId="57" xfId="129" applyNumberFormat="1" applyFont="1" applyBorder="1" applyAlignment="1" applyProtection="1">
      <alignment horizontal="center" vertical="center"/>
      <protection hidden="1"/>
    </xf>
    <xf numFmtId="0" fontId="9" fillId="0" borderId="0" xfId="1" applyFont="1" applyAlignment="1" applyProtection="1">
      <alignment horizontal="center" vertical="center"/>
      <protection hidden="1"/>
    </xf>
    <xf numFmtId="0" fontId="13" fillId="0" borderId="0" xfId="3" applyFont="1" applyFill="1" applyBorder="1" applyAlignment="1" applyProtection="1">
      <alignment vertical="center"/>
      <protection hidden="1"/>
    </xf>
    <xf numFmtId="0" fontId="15" fillId="0" borderId="0" xfId="3" applyFont="1" applyFill="1" applyBorder="1" applyAlignment="1" applyProtection="1">
      <alignment vertical="center"/>
      <protection hidden="1"/>
    </xf>
    <xf numFmtId="0" fontId="12" fillId="0" borderId="0" xfId="3" applyFill="1" applyBorder="1" applyAlignment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61" fillId="0" borderId="0" xfId="0" applyFont="1" applyProtection="1">
      <alignment vertical="center"/>
      <protection hidden="1"/>
    </xf>
    <xf numFmtId="0" fontId="62" fillId="0" borderId="0" xfId="0" applyFont="1" applyProtection="1">
      <alignment vertical="center"/>
      <protection hidden="1"/>
    </xf>
    <xf numFmtId="0" fontId="0" fillId="2" borderId="21" xfId="0" applyFill="1" applyBorder="1" applyAlignment="1" applyProtection="1">
      <alignment horizontal="center" vertical="center"/>
      <protection hidden="1"/>
    </xf>
    <xf numFmtId="0" fontId="0" fillId="26" borderId="21" xfId="0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57" fillId="0" borderId="0" xfId="1" applyFont="1" applyProtection="1">
      <alignment vertical="center"/>
      <protection hidden="1"/>
    </xf>
    <xf numFmtId="0" fontId="4" fillId="0" borderId="0" xfId="1" applyFont="1" applyProtection="1">
      <alignment vertical="center"/>
      <protection hidden="1"/>
    </xf>
    <xf numFmtId="49" fontId="9" fillId="0" borderId="23" xfId="129" applyNumberFormat="1" applyFont="1" applyBorder="1" applyAlignment="1" applyProtection="1">
      <alignment horizontal="center" vertical="center"/>
      <protection hidden="1"/>
    </xf>
    <xf numFmtId="0" fontId="2" fillId="0" borderId="0" xfId="1" quotePrefix="1" applyFont="1" applyAlignment="1"/>
    <xf numFmtId="0" fontId="2" fillId="0" borderId="0" xfId="1" quotePrefix="1" applyFont="1">
      <alignment vertical="center"/>
    </xf>
    <xf numFmtId="0" fontId="2" fillId="0" borderId="129" xfId="1" applyFont="1" applyBorder="1" applyProtection="1">
      <alignment vertical="center"/>
      <protection hidden="1"/>
    </xf>
    <xf numFmtId="0" fontId="2" fillId="0" borderId="130" xfId="1" applyFont="1" applyBorder="1" applyProtection="1">
      <alignment vertical="center"/>
      <protection hidden="1"/>
    </xf>
    <xf numFmtId="0" fontId="2" fillId="0" borderId="131" xfId="1" applyFont="1" applyBorder="1" applyProtection="1">
      <alignment vertical="center"/>
      <protection hidden="1"/>
    </xf>
    <xf numFmtId="0" fontId="2" fillId="0" borderId="132" xfId="1" applyFont="1" applyBorder="1" applyProtection="1">
      <alignment vertical="center"/>
      <protection hidden="1"/>
    </xf>
    <xf numFmtId="0" fontId="45" fillId="0" borderId="0" xfId="1" applyFont="1" applyProtection="1">
      <alignment vertical="center"/>
      <protection locked="0"/>
    </xf>
    <xf numFmtId="0" fontId="0" fillId="0" borderId="0" xfId="0" applyAlignment="1">
      <alignment horizontal="left" vertical="center"/>
    </xf>
    <xf numFmtId="0" fontId="25" fillId="0" borderId="0" xfId="82" applyProtection="1">
      <alignment vertical="center"/>
      <protection hidden="1"/>
    </xf>
    <xf numFmtId="0" fontId="63" fillId="0" borderId="0" xfId="82" applyFont="1" applyProtection="1">
      <alignment vertical="center"/>
      <protection hidden="1"/>
    </xf>
    <xf numFmtId="0" fontId="63" fillId="0" borderId="0" xfId="82" applyFont="1" applyAlignment="1" applyProtection="1">
      <alignment horizontal="center" vertical="center"/>
      <protection hidden="1"/>
    </xf>
    <xf numFmtId="177" fontId="2" fillId="28" borderId="29" xfId="1" applyNumberFormat="1" applyFont="1" applyFill="1" applyBorder="1" applyProtection="1">
      <alignment vertical="center"/>
      <protection hidden="1"/>
    </xf>
    <xf numFmtId="0" fontId="2" fillId="28" borderId="69" xfId="1" applyFont="1" applyFill="1" applyBorder="1" applyProtection="1">
      <alignment vertical="center"/>
      <protection hidden="1"/>
    </xf>
    <xf numFmtId="0" fontId="2" fillId="28" borderId="0" xfId="1" applyFont="1" applyFill="1" applyProtection="1">
      <alignment vertical="center"/>
      <protection hidden="1"/>
    </xf>
    <xf numFmtId="0" fontId="2" fillId="28" borderId="2" xfId="1" applyFont="1" applyFill="1" applyBorder="1" applyProtection="1">
      <alignment vertical="center"/>
      <protection hidden="1"/>
    </xf>
    <xf numFmtId="0" fontId="10" fillId="28" borderId="29" xfId="1" applyFont="1" applyFill="1" applyBorder="1" applyProtection="1">
      <alignment vertical="center"/>
      <protection hidden="1"/>
    </xf>
    <xf numFmtId="0" fontId="0" fillId="0" borderId="21" xfId="0" applyBorder="1" applyProtection="1">
      <alignment vertical="center"/>
      <protection hidden="1"/>
    </xf>
    <xf numFmtId="184" fontId="0" fillId="0" borderId="21" xfId="0" applyNumberFormat="1" applyBorder="1" applyAlignment="1" applyProtection="1">
      <alignment horizontal="center" vertical="center"/>
      <protection locked="0"/>
    </xf>
    <xf numFmtId="178" fontId="0" fillId="0" borderId="21" xfId="0" applyNumberFormat="1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78" fontId="0" fillId="0" borderId="21" xfId="0" applyNumberFormat="1" applyBorder="1" applyProtection="1">
      <alignment vertical="center"/>
      <protection locked="0"/>
    </xf>
    <xf numFmtId="0" fontId="69" fillId="0" borderId="0" xfId="0" applyFont="1">
      <alignment vertical="center"/>
    </xf>
    <xf numFmtId="176" fontId="2" fillId="0" borderId="27" xfId="1" applyNumberFormat="1" applyFont="1" applyBorder="1" applyAlignment="1" applyProtection="1">
      <alignment horizontal="center" vertical="center" shrinkToFit="1"/>
      <protection hidden="1"/>
    </xf>
    <xf numFmtId="176" fontId="2" fillId="0" borderId="45" xfId="1" applyNumberFormat="1" applyFont="1" applyBorder="1" applyAlignment="1" applyProtection="1">
      <alignment horizontal="center" vertical="center" shrinkToFit="1"/>
      <protection hidden="1"/>
    </xf>
    <xf numFmtId="176" fontId="2" fillId="0" borderId="28" xfId="1" applyNumberFormat="1" applyFont="1" applyBorder="1" applyAlignment="1" applyProtection="1">
      <alignment horizontal="center" vertical="center" shrinkToFit="1"/>
      <protection locked="0"/>
    </xf>
    <xf numFmtId="176" fontId="10" fillId="0" borderId="29" xfId="1" applyNumberFormat="1" applyFont="1" applyBorder="1" applyAlignment="1" applyProtection="1">
      <alignment horizontal="center" vertical="center" shrinkToFit="1"/>
      <protection locked="0"/>
    </xf>
    <xf numFmtId="176" fontId="10" fillId="0" borderId="30" xfId="1" applyNumberFormat="1" applyFont="1" applyBorder="1" applyAlignment="1" applyProtection="1">
      <alignment horizontal="center" vertical="center" shrinkToFit="1"/>
      <protection locked="0"/>
    </xf>
    <xf numFmtId="176" fontId="10" fillId="0" borderId="41" xfId="1" applyNumberFormat="1" applyFont="1" applyBorder="1" applyAlignment="1" applyProtection="1">
      <alignment horizontal="center" vertical="center" shrinkToFit="1"/>
      <protection locked="0"/>
    </xf>
    <xf numFmtId="176" fontId="10" fillId="0" borderId="42" xfId="1" applyNumberFormat="1" applyFont="1" applyBorder="1" applyAlignment="1" applyProtection="1">
      <alignment horizontal="center" vertical="center" shrinkToFit="1"/>
      <protection locked="0"/>
    </xf>
    <xf numFmtId="176" fontId="10" fillId="0" borderId="43" xfId="1" applyNumberFormat="1" applyFont="1" applyBorder="1" applyAlignment="1" applyProtection="1">
      <alignment horizontal="center" vertical="center" shrinkToFit="1"/>
      <protection locked="0"/>
    </xf>
    <xf numFmtId="176" fontId="2" fillId="0" borderId="0" xfId="1" applyNumberFormat="1" applyFont="1" applyAlignment="1" applyProtection="1">
      <alignment horizontal="center" vertical="center" shrinkToFit="1"/>
      <protection hidden="1"/>
    </xf>
    <xf numFmtId="176" fontId="2" fillId="0" borderId="81" xfId="1" applyNumberFormat="1" applyFont="1" applyBorder="1" applyAlignment="1" applyProtection="1">
      <alignment horizontal="center" vertical="center" shrinkToFit="1"/>
      <protection hidden="1"/>
    </xf>
    <xf numFmtId="0" fontId="66" fillId="0" borderId="0" xfId="1" applyFont="1" applyAlignment="1">
      <alignment horizontal="left" vertical="center" shrinkToFit="1"/>
    </xf>
    <xf numFmtId="49" fontId="2" fillId="0" borderId="26" xfId="1" applyNumberFormat="1" applyFont="1" applyBorder="1" applyAlignment="1" applyProtection="1">
      <alignment horizontal="center" vertical="center" shrinkToFit="1"/>
      <protection locked="0"/>
    </xf>
    <xf numFmtId="49" fontId="2" fillId="0" borderId="27" xfId="1" applyNumberFormat="1" applyFont="1" applyBorder="1" applyAlignment="1" applyProtection="1">
      <alignment horizontal="center" vertical="center" shrinkToFit="1"/>
      <protection locked="0"/>
    </xf>
    <xf numFmtId="49" fontId="2" fillId="0" borderId="45" xfId="1" applyNumberFormat="1" applyFont="1" applyBorder="1" applyAlignment="1" applyProtection="1">
      <alignment horizontal="center" vertical="center" shrinkToFit="1"/>
      <protection locked="0"/>
    </xf>
    <xf numFmtId="49" fontId="2" fillId="0" borderId="38" xfId="1" applyNumberFormat="1" applyFont="1" applyBorder="1" applyAlignment="1" applyProtection="1">
      <alignment horizontal="center" vertical="center" shrinkToFit="1"/>
      <protection locked="0"/>
    </xf>
    <xf numFmtId="49" fontId="2" fillId="0" borderId="39" xfId="1" applyNumberFormat="1" applyFont="1" applyBorder="1" applyAlignment="1" applyProtection="1">
      <alignment horizontal="center" vertical="center" shrinkToFit="1"/>
      <protection locked="0"/>
    </xf>
    <xf numFmtId="49" fontId="2" fillId="0" borderId="55" xfId="1" applyNumberFormat="1" applyFont="1" applyBorder="1" applyAlignment="1" applyProtection="1">
      <alignment horizontal="center" vertical="center" shrinkToFit="1"/>
      <protection locked="0"/>
    </xf>
    <xf numFmtId="179" fontId="7" fillId="0" borderId="107" xfId="1" applyNumberFormat="1" applyFont="1" applyBorder="1" applyAlignment="1" applyProtection="1">
      <alignment horizontal="right" vertical="center" shrinkToFit="1"/>
      <protection hidden="1"/>
    </xf>
    <xf numFmtId="179" fontId="7" fillId="0" borderId="27" xfId="1" applyNumberFormat="1" applyFont="1" applyBorder="1" applyAlignment="1" applyProtection="1">
      <alignment horizontal="right" vertical="center" shrinkToFit="1"/>
      <protection hidden="1"/>
    </xf>
    <xf numFmtId="179" fontId="7" fillId="0" borderId="46" xfId="1" applyNumberFormat="1" applyFont="1" applyBorder="1" applyAlignment="1" applyProtection="1">
      <alignment horizontal="right" vertical="center" shrinkToFit="1"/>
      <protection hidden="1"/>
    </xf>
    <xf numFmtId="179" fontId="7" fillId="0" borderId="0" xfId="1" applyNumberFormat="1" applyFont="1" applyAlignment="1" applyProtection="1">
      <alignment horizontal="right" vertical="center" shrinkToFit="1"/>
      <protection hidden="1"/>
    </xf>
    <xf numFmtId="179" fontId="7" fillId="0" borderId="61" xfId="1" applyNumberFormat="1" applyFont="1" applyBorder="1" applyAlignment="1" applyProtection="1">
      <alignment horizontal="right" vertical="center" shrinkToFit="1"/>
      <protection hidden="1"/>
    </xf>
    <xf numFmtId="179" fontId="7" fillId="0" borderId="39" xfId="1" applyNumberFormat="1" applyFont="1" applyBorder="1" applyAlignment="1" applyProtection="1">
      <alignment horizontal="right" vertical="center" shrinkToFit="1"/>
      <protection hidden="1"/>
    </xf>
    <xf numFmtId="0" fontId="2" fillId="0" borderId="35" xfId="1" applyFont="1" applyBorder="1" applyAlignment="1" applyProtection="1">
      <alignment horizontal="center" vertical="center"/>
      <protection locked="0"/>
    </xf>
    <xf numFmtId="0" fontId="7" fillId="0" borderId="36" xfId="1" applyFont="1" applyBorder="1" applyAlignment="1" applyProtection="1">
      <alignment horizontal="center" vertical="center"/>
      <protection locked="0"/>
    </xf>
    <xf numFmtId="0" fontId="7" fillId="0" borderId="37" xfId="1" applyFont="1" applyBorder="1" applyAlignment="1" applyProtection="1">
      <alignment horizontal="center" vertical="center"/>
      <protection locked="0"/>
    </xf>
    <xf numFmtId="177" fontId="2" fillId="0" borderId="106" xfId="1" applyNumberFormat="1" applyFont="1" applyBorder="1" applyAlignment="1" applyProtection="1">
      <alignment horizontal="center" vertical="center"/>
      <protection locked="0"/>
    </xf>
    <xf numFmtId="177" fontId="2" fillId="0" borderId="103" xfId="1" applyNumberFormat="1" applyFont="1" applyBorder="1" applyAlignment="1" applyProtection="1">
      <alignment horizontal="center" vertical="center"/>
      <protection locked="0"/>
    </xf>
    <xf numFmtId="177" fontId="2" fillId="0" borderId="104" xfId="1" applyNumberFormat="1" applyFont="1" applyBorder="1" applyAlignment="1" applyProtection="1">
      <alignment horizontal="center" vertical="center"/>
      <protection locked="0"/>
    </xf>
    <xf numFmtId="0" fontId="2" fillId="27" borderId="38" xfId="1" applyFont="1" applyFill="1" applyBorder="1" applyAlignment="1" applyProtection="1">
      <alignment horizontal="left" vertical="center"/>
      <protection hidden="1"/>
    </xf>
    <xf numFmtId="0" fontId="2" fillId="27" borderId="39" xfId="1" applyFont="1" applyFill="1" applyBorder="1" applyAlignment="1" applyProtection="1">
      <alignment horizontal="left" vertical="center"/>
      <protection hidden="1"/>
    </xf>
    <xf numFmtId="0" fontId="2" fillId="27" borderId="55" xfId="1" applyFont="1" applyFill="1" applyBorder="1" applyAlignment="1" applyProtection="1">
      <alignment horizontal="left" vertical="center"/>
      <protection hidden="1"/>
    </xf>
    <xf numFmtId="0" fontId="2" fillId="27" borderId="76" xfId="1" applyFont="1" applyFill="1" applyBorder="1" applyAlignment="1" applyProtection="1">
      <alignment horizontal="left" shrinkToFit="1"/>
      <protection hidden="1"/>
    </xf>
    <xf numFmtId="0" fontId="2" fillId="27" borderId="0" xfId="1" applyFont="1" applyFill="1" applyAlignment="1" applyProtection="1">
      <alignment horizontal="left" shrinkToFit="1"/>
      <protection hidden="1"/>
    </xf>
    <xf numFmtId="0" fontId="2" fillId="27" borderId="81" xfId="1" applyFont="1" applyFill="1" applyBorder="1" applyAlignment="1" applyProtection="1">
      <alignment horizontal="left" shrinkToFit="1"/>
      <protection hidden="1"/>
    </xf>
    <xf numFmtId="177" fontId="2" fillId="0" borderId="105" xfId="1" applyNumberFormat="1" applyFont="1" applyBorder="1" applyAlignment="1" applyProtection="1">
      <alignment horizontal="center" vertical="center"/>
      <protection locked="0"/>
    </xf>
    <xf numFmtId="177" fontId="2" fillId="0" borderId="101" xfId="1" applyNumberFormat="1" applyFont="1" applyBorder="1" applyAlignment="1" applyProtection="1">
      <alignment horizontal="center" vertical="center"/>
      <protection locked="0"/>
    </xf>
    <xf numFmtId="177" fontId="2" fillId="0" borderId="102" xfId="1" applyNumberFormat="1" applyFont="1" applyBorder="1" applyAlignment="1" applyProtection="1">
      <alignment horizontal="center" vertical="center"/>
      <protection locked="0"/>
    </xf>
    <xf numFmtId="178" fontId="2" fillId="0" borderId="70" xfId="1" applyNumberFormat="1" applyFont="1" applyBorder="1" applyAlignment="1" applyProtection="1">
      <alignment horizontal="center" vertical="center" shrinkToFit="1"/>
      <protection locked="0"/>
    </xf>
    <xf numFmtId="178" fontId="7" fillId="0" borderId="70" xfId="1" applyNumberFormat="1" applyFont="1" applyBorder="1" applyAlignment="1" applyProtection="1">
      <alignment horizontal="center" vertical="center" shrinkToFit="1"/>
      <protection locked="0"/>
    </xf>
    <xf numFmtId="179" fontId="2" fillId="0" borderId="70" xfId="1" applyNumberFormat="1" applyFont="1" applyBorder="1" applyAlignment="1" applyProtection="1">
      <alignment horizontal="right" vertical="center" shrinkToFit="1"/>
      <protection locked="0"/>
    </xf>
    <xf numFmtId="179" fontId="7" fillId="0" borderId="70" xfId="1" applyNumberFormat="1" applyFont="1" applyBorder="1" applyAlignment="1" applyProtection="1">
      <alignment horizontal="right" vertical="center" shrinkToFit="1"/>
      <protection locked="0"/>
    </xf>
    <xf numFmtId="0" fontId="2" fillId="0" borderId="70" xfId="1" applyFont="1" applyBorder="1" applyAlignment="1" applyProtection="1">
      <alignment horizontal="center" vertical="center" shrinkToFit="1"/>
      <protection locked="0"/>
    </xf>
    <xf numFmtId="0" fontId="10" fillId="0" borderId="70" xfId="1" applyFont="1" applyBorder="1" applyAlignment="1" applyProtection="1">
      <alignment horizontal="center" vertical="center" shrinkToFit="1"/>
      <protection locked="0"/>
    </xf>
    <xf numFmtId="0" fontId="2" fillId="27" borderId="62" xfId="112" applyFont="1" applyFill="1" applyBorder="1" applyAlignment="1" applyProtection="1">
      <alignment horizontal="center" vertical="center"/>
      <protection hidden="1"/>
    </xf>
    <xf numFmtId="0" fontId="2" fillId="27" borderId="56" xfId="112" applyFont="1" applyFill="1" applyBorder="1" applyAlignment="1" applyProtection="1">
      <alignment horizontal="center" vertical="center"/>
      <protection hidden="1"/>
    </xf>
    <xf numFmtId="6" fontId="7" fillId="3" borderId="62" xfId="112" applyNumberFormat="1" applyFont="1" applyFill="1" applyBorder="1" applyAlignment="1" applyProtection="1">
      <alignment horizontal="right" vertical="center"/>
      <protection hidden="1"/>
    </xf>
    <xf numFmtId="6" fontId="7" fillId="3" borderId="56" xfId="112" applyNumberFormat="1" applyFont="1" applyFill="1" applyBorder="1" applyAlignment="1" applyProtection="1">
      <alignment horizontal="right" vertical="center"/>
      <protection hidden="1"/>
    </xf>
    <xf numFmtId="0" fontId="2" fillId="0" borderId="71" xfId="1" applyFont="1" applyBorder="1" applyAlignment="1" applyProtection="1">
      <alignment horizontal="left" vertical="center" shrinkToFit="1"/>
      <protection hidden="1"/>
    </xf>
    <xf numFmtId="0" fontId="2" fillId="0" borderId="29" xfId="1" applyFont="1" applyBorder="1" applyAlignment="1" applyProtection="1">
      <alignment horizontal="left" vertical="center" shrinkToFit="1"/>
      <protection hidden="1"/>
    </xf>
    <xf numFmtId="0" fontId="2" fillId="0" borderId="30" xfId="1" applyFont="1" applyBorder="1" applyAlignment="1" applyProtection="1">
      <alignment horizontal="left" vertical="center" shrinkToFit="1"/>
      <protection hidden="1"/>
    </xf>
    <xf numFmtId="0" fontId="2" fillId="0" borderId="76" xfId="1" applyFont="1" applyBorder="1" applyAlignment="1" applyProtection="1">
      <alignment horizontal="left" vertical="center" shrinkToFit="1"/>
      <protection hidden="1"/>
    </xf>
    <xf numFmtId="0" fontId="2" fillId="0" borderId="0" xfId="1" applyFont="1" applyAlignment="1" applyProtection="1">
      <alignment horizontal="left" vertical="center" shrinkToFit="1"/>
      <protection hidden="1"/>
    </xf>
    <xf numFmtId="0" fontId="2" fillId="0" borderId="47" xfId="1" applyFont="1" applyBorder="1" applyAlignment="1" applyProtection="1">
      <alignment horizontal="left" vertical="center" shrinkToFit="1"/>
      <protection hidden="1"/>
    </xf>
    <xf numFmtId="0" fontId="14" fillId="0" borderId="0" xfId="1" applyFont="1" applyAlignment="1">
      <alignment horizontal="left" shrinkToFit="1"/>
    </xf>
    <xf numFmtId="0" fontId="59" fillId="0" borderId="126" xfId="1" applyFont="1" applyBorder="1" applyAlignment="1" applyProtection="1">
      <alignment horizontal="left" vertical="center" shrinkToFit="1"/>
      <protection hidden="1"/>
    </xf>
    <xf numFmtId="0" fontId="59" fillId="0" borderId="127" xfId="1" applyFont="1" applyBorder="1" applyAlignment="1" applyProtection="1">
      <alignment horizontal="left" vertical="center" shrinkToFit="1"/>
      <protection hidden="1"/>
    </xf>
    <xf numFmtId="0" fontId="59" fillId="0" borderId="128" xfId="1" applyFont="1" applyBorder="1" applyAlignment="1" applyProtection="1">
      <alignment horizontal="left" vertical="center" shrinkToFit="1"/>
      <protection hidden="1"/>
    </xf>
    <xf numFmtId="0" fontId="2" fillId="0" borderId="41" xfId="1" applyFont="1" applyBorder="1" applyAlignment="1" applyProtection="1">
      <alignment horizontal="left" vertical="center" shrinkToFit="1"/>
      <protection locked="0"/>
    </xf>
    <xf numFmtId="0" fontId="2" fillId="0" borderId="42" xfId="1" applyFont="1" applyBorder="1" applyAlignment="1" applyProtection="1">
      <alignment horizontal="left" vertical="center" shrinkToFit="1"/>
      <protection locked="0"/>
    </xf>
    <xf numFmtId="0" fontId="2" fillId="0" borderId="43" xfId="1" applyFont="1" applyBorder="1" applyAlignment="1" applyProtection="1">
      <alignment horizontal="left" vertical="center" shrinkToFit="1"/>
      <protection locked="0"/>
    </xf>
    <xf numFmtId="0" fontId="2" fillId="0" borderId="41" xfId="1" applyFont="1" applyBorder="1" applyAlignment="1" applyProtection="1">
      <alignment horizontal="center" vertical="center"/>
      <protection locked="0"/>
    </xf>
    <xf numFmtId="0" fontId="7" fillId="0" borderId="42" xfId="1" applyFont="1" applyBorder="1" applyAlignment="1" applyProtection="1">
      <alignment horizontal="center" vertical="center"/>
      <protection locked="0"/>
    </xf>
    <xf numFmtId="0" fontId="7" fillId="0" borderId="43" xfId="1" applyFont="1" applyBorder="1" applyAlignment="1" applyProtection="1">
      <alignment horizontal="center" vertical="center"/>
      <protection locked="0"/>
    </xf>
    <xf numFmtId="0" fontId="67" fillId="27" borderId="44" xfId="1" applyFont="1" applyFill="1" applyBorder="1" applyAlignment="1" applyProtection="1">
      <alignment horizontal="center" vertical="center"/>
      <protection hidden="1"/>
    </xf>
    <xf numFmtId="0" fontId="67" fillId="27" borderId="56" xfId="1" applyFont="1" applyFill="1" applyBorder="1" applyAlignment="1" applyProtection="1">
      <alignment horizontal="center" vertical="center"/>
      <protection hidden="1"/>
    </xf>
    <xf numFmtId="49" fontId="2" fillId="0" borderId="44" xfId="1" applyNumberFormat="1" applyFont="1" applyBorder="1" applyAlignment="1" applyProtection="1">
      <alignment horizontal="left" vertical="center"/>
      <protection locked="0"/>
    </xf>
    <xf numFmtId="49" fontId="2" fillId="0" borderId="56" xfId="1" applyNumberFormat="1" applyFont="1" applyBorder="1" applyAlignment="1" applyProtection="1">
      <alignment horizontal="left" vertical="center"/>
      <protection locked="0"/>
    </xf>
    <xf numFmtId="0" fontId="2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2" fillId="27" borderId="76" xfId="1" applyFont="1" applyFill="1" applyBorder="1" applyAlignment="1" applyProtection="1">
      <alignment horizontal="center" vertical="center"/>
      <protection hidden="1"/>
    </xf>
    <xf numFmtId="0" fontId="2" fillId="27" borderId="0" xfId="1" applyFont="1" applyFill="1" applyAlignment="1" applyProtection="1">
      <alignment horizontal="center" vertical="center"/>
      <protection hidden="1"/>
    </xf>
    <xf numFmtId="0" fontId="2" fillId="27" borderId="81" xfId="1" applyFont="1" applyFill="1" applyBorder="1" applyAlignment="1" applyProtection="1">
      <alignment horizontal="center" vertical="center"/>
      <protection hidden="1"/>
    </xf>
    <xf numFmtId="0" fontId="2" fillId="27" borderId="38" xfId="1" applyFont="1" applyFill="1" applyBorder="1" applyAlignment="1" applyProtection="1">
      <alignment horizontal="center" vertical="center"/>
      <protection hidden="1"/>
    </xf>
    <xf numFmtId="0" fontId="2" fillId="27" borderId="39" xfId="1" applyFont="1" applyFill="1" applyBorder="1" applyAlignment="1" applyProtection="1">
      <alignment horizontal="center" vertical="center"/>
      <protection hidden="1"/>
    </xf>
    <xf numFmtId="0" fontId="2" fillId="27" borderId="55" xfId="1" applyFont="1" applyFill="1" applyBorder="1" applyAlignment="1" applyProtection="1">
      <alignment horizontal="center" vertical="center"/>
      <protection hidden="1"/>
    </xf>
    <xf numFmtId="6" fontId="6" fillId="0" borderId="33" xfId="1" applyNumberFormat="1" applyFont="1" applyBorder="1" applyAlignment="1" applyProtection="1">
      <alignment horizontal="right" vertical="center" shrinkToFit="1"/>
      <protection hidden="1"/>
    </xf>
    <xf numFmtId="0" fontId="7" fillId="0" borderId="0" xfId="1" applyFont="1" applyAlignment="1">
      <alignment horizontal="center" vertical="center"/>
    </xf>
    <xf numFmtId="0" fontId="2" fillId="0" borderId="38" xfId="1" applyFont="1" applyBorder="1" applyAlignment="1" applyProtection="1">
      <alignment horizontal="left" vertical="center" shrinkToFit="1"/>
      <protection hidden="1"/>
    </xf>
    <xf numFmtId="0" fontId="2" fillId="0" borderId="39" xfId="1" applyFont="1" applyBorder="1" applyAlignment="1" applyProtection="1">
      <alignment horizontal="left" vertical="center" shrinkToFit="1"/>
      <protection hidden="1"/>
    </xf>
    <xf numFmtId="0" fontId="2" fillId="0" borderId="40" xfId="1" applyFont="1" applyBorder="1" applyAlignment="1" applyProtection="1">
      <alignment horizontal="left" vertical="center" shrinkToFit="1"/>
      <protection hidden="1"/>
    </xf>
    <xf numFmtId="0" fontId="2" fillId="0" borderId="22" xfId="1" applyFont="1" applyBorder="1" applyAlignment="1"/>
    <xf numFmtId="49" fontId="2" fillId="0" borderId="22" xfId="1" applyNumberFormat="1" applyFont="1" applyBorder="1" applyAlignment="1" applyProtection="1">
      <alignment horizontal="left" vertical="center" shrinkToFit="1"/>
      <protection locked="0"/>
    </xf>
    <xf numFmtId="0" fontId="2" fillId="0" borderId="46" xfId="1" applyFont="1" applyBorder="1" applyAlignment="1" applyProtection="1">
      <alignment horizontal="left" vertical="center" shrinkToFit="1"/>
      <protection locked="0"/>
    </xf>
    <xf numFmtId="0" fontId="2" fillId="0" borderId="0" xfId="1" applyFont="1" applyAlignment="1" applyProtection="1">
      <alignment horizontal="left" vertical="center" shrinkToFit="1"/>
      <protection locked="0"/>
    </xf>
    <xf numFmtId="0" fontId="2" fillId="0" borderId="47" xfId="1" applyFont="1" applyBorder="1" applyAlignment="1" applyProtection="1">
      <alignment horizontal="left" vertical="center" shrinkToFit="1"/>
      <protection locked="0"/>
    </xf>
    <xf numFmtId="0" fontId="2" fillId="27" borderId="89" xfId="1" applyFont="1" applyFill="1" applyBorder="1" applyAlignment="1" applyProtection="1">
      <alignment horizontal="center" vertical="center"/>
      <protection hidden="1"/>
    </xf>
    <xf numFmtId="0" fontId="2" fillId="27" borderId="85" xfId="1" applyFont="1" applyFill="1" applyBorder="1" applyAlignment="1" applyProtection="1">
      <alignment horizontal="center" vertical="center"/>
      <protection hidden="1"/>
    </xf>
    <xf numFmtId="0" fontId="2" fillId="27" borderId="86" xfId="1" applyFont="1" applyFill="1" applyBorder="1" applyAlignment="1" applyProtection="1">
      <alignment horizontal="center" vertical="center"/>
      <protection hidden="1"/>
    </xf>
    <xf numFmtId="0" fontId="2" fillId="27" borderId="90" xfId="1" applyFont="1" applyFill="1" applyBorder="1" applyAlignment="1" applyProtection="1">
      <alignment horizontal="center" vertical="center"/>
      <protection hidden="1"/>
    </xf>
    <xf numFmtId="0" fontId="2" fillId="27" borderId="87" xfId="1" applyFont="1" applyFill="1" applyBorder="1" applyAlignment="1" applyProtection="1">
      <alignment horizontal="center" vertical="center"/>
      <protection hidden="1"/>
    </xf>
    <xf numFmtId="0" fontId="2" fillId="27" borderId="88" xfId="1" applyFont="1" applyFill="1" applyBorder="1" applyAlignment="1" applyProtection="1">
      <alignment horizontal="center" vertical="center"/>
      <protection hidden="1"/>
    </xf>
    <xf numFmtId="0" fontId="2" fillId="27" borderId="31" xfId="1" applyFont="1" applyFill="1" applyBorder="1" applyAlignment="1" applyProtection="1">
      <alignment horizontal="center" vertical="center"/>
      <protection hidden="1"/>
    </xf>
    <xf numFmtId="0" fontId="2" fillId="27" borderId="26" xfId="1" applyFont="1" applyFill="1" applyBorder="1" applyAlignment="1" applyProtection="1">
      <alignment horizontal="left"/>
      <protection hidden="1"/>
    </xf>
    <xf numFmtId="0" fontId="2" fillId="27" borderId="27" xfId="1" applyFont="1" applyFill="1" applyBorder="1" applyAlignment="1" applyProtection="1">
      <alignment horizontal="left"/>
      <protection hidden="1"/>
    </xf>
    <xf numFmtId="0" fontId="2" fillId="3" borderId="8" xfId="1" applyFont="1" applyFill="1" applyBorder="1" applyAlignment="1" applyProtection="1">
      <alignment horizontal="center" vertical="center"/>
      <protection hidden="1"/>
    </xf>
    <xf numFmtId="0" fontId="2" fillId="3" borderId="11" xfId="1" applyFont="1" applyFill="1" applyBorder="1" applyAlignment="1" applyProtection="1">
      <alignment horizontal="center" vertical="center"/>
      <protection hidden="1"/>
    </xf>
    <xf numFmtId="0" fontId="2" fillId="3" borderId="7" xfId="1" applyFont="1" applyFill="1" applyBorder="1" applyAlignment="1" applyProtection="1">
      <alignment horizontal="center" vertical="center"/>
      <protection hidden="1"/>
    </xf>
    <xf numFmtId="0" fontId="2" fillId="3" borderId="3" xfId="1" applyFont="1" applyFill="1" applyBorder="1" applyAlignment="1" applyProtection="1">
      <alignment horizontal="center" vertical="center"/>
      <protection hidden="1"/>
    </xf>
    <xf numFmtId="0" fontId="2" fillId="3" borderId="6" xfId="1" applyFont="1" applyFill="1" applyBorder="1" applyAlignment="1" applyProtection="1">
      <alignment horizontal="center" vertical="center"/>
      <protection hidden="1"/>
    </xf>
    <xf numFmtId="0" fontId="2" fillId="3" borderId="1" xfId="1" applyFont="1" applyFill="1" applyBorder="1" applyAlignment="1" applyProtection="1">
      <alignment horizontal="center" vertical="center"/>
      <protection hidden="1"/>
    </xf>
    <xf numFmtId="0" fontId="2" fillId="3" borderId="5" xfId="1" applyFont="1" applyFill="1" applyBorder="1" applyAlignment="1" applyProtection="1">
      <alignment horizontal="center" vertical="center"/>
      <protection hidden="1"/>
    </xf>
    <xf numFmtId="0" fontId="2" fillId="3" borderId="10" xfId="1" applyFont="1" applyFill="1" applyBorder="1" applyAlignment="1" applyProtection="1">
      <alignment horizontal="center" vertical="center"/>
      <protection hidden="1"/>
    </xf>
    <xf numFmtId="0" fontId="2" fillId="3" borderId="4" xfId="1" applyFont="1" applyFill="1" applyBorder="1" applyAlignment="1" applyProtection="1">
      <alignment horizontal="center" vertical="center"/>
      <protection hidden="1"/>
    </xf>
    <xf numFmtId="0" fontId="2" fillId="3" borderId="82" xfId="1" applyFont="1" applyFill="1" applyBorder="1" applyAlignment="1" applyProtection="1">
      <alignment horizontal="center" vertical="center"/>
      <protection hidden="1"/>
    </xf>
    <xf numFmtId="0" fontId="2" fillId="3" borderId="83" xfId="1" applyFont="1" applyFill="1" applyBorder="1" applyAlignment="1" applyProtection="1">
      <alignment horizontal="center" vertical="center"/>
      <protection hidden="1"/>
    </xf>
    <xf numFmtId="0" fontId="2" fillId="3" borderId="64" xfId="1" applyFont="1" applyFill="1" applyBorder="1" applyAlignment="1" applyProtection="1">
      <alignment horizontal="center" vertical="center"/>
      <protection hidden="1"/>
    </xf>
    <xf numFmtId="0" fontId="10" fillId="0" borderId="23" xfId="1" applyFont="1" applyBorder="1" applyAlignment="1" applyProtection="1">
      <alignment horizontal="left" vertical="center" shrinkToFit="1"/>
      <protection locked="0"/>
    </xf>
    <xf numFmtId="0" fontId="10" fillId="0" borderId="24" xfId="1" applyFont="1" applyBorder="1" applyAlignment="1" applyProtection="1">
      <alignment horizontal="left" vertical="center" shrinkToFit="1"/>
      <protection locked="0"/>
    </xf>
    <xf numFmtId="0" fontId="10" fillId="0" borderId="25" xfId="1" applyFont="1" applyBorder="1" applyAlignment="1" applyProtection="1">
      <alignment horizontal="left" vertical="center" shrinkToFit="1"/>
      <protection locked="0"/>
    </xf>
    <xf numFmtId="0" fontId="14" fillId="0" borderId="0" xfId="1" applyFont="1" applyAlignment="1">
      <alignment horizontal="left" vertical="center" shrinkToFit="1"/>
    </xf>
    <xf numFmtId="0" fontId="2" fillId="27" borderId="32" xfId="1" applyFont="1" applyFill="1" applyBorder="1" applyAlignment="1" applyProtection="1">
      <alignment horizontal="center" vertical="center"/>
      <protection hidden="1"/>
    </xf>
    <xf numFmtId="0" fontId="2" fillId="27" borderId="33" xfId="1" applyFont="1" applyFill="1" applyBorder="1" applyAlignment="1" applyProtection="1">
      <alignment horizontal="center" vertical="center"/>
      <protection hidden="1"/>
    </xf>
    <xf numFmtId="0" fontId="2" fillId="27" borderId="26" xfId="1" applyFont="1" applyFill="1" applyBorder="1" applyAlignment="1" applyProtection="1">
      <alignment horizontal="center" vertical="center"/>
      <protection hidden="1"/>
    </xf>
    <xf numFmtId="0" fontId="2" fillId="27" borderId="27" xfId="1" applyFont="1" applyFill="1" applyBorder="1" applyAlignment="1" applyProtection="1">
      <alignment horizontal="center" vertical="center"/>
      <protection hidden="1"/>
    </xf>
    <xf numFmtId="0" fontId="2" fillId="27" borderId="92" xfId="1" applyFont="1" applyFill="1" applyBorder="1" applyAlignment="1" applyProtection="1">
      <alignment horizontal="center" vertical="center"/>
      <protection hidden="1"/>
    </xf>
    <xf numFmtId="0" fontId="2" fillId="27" borderId="84" xfId="1" applyFont="1" applyFill="1" applyBorder="1" applyAlignment="1" applyProtection="1">
      <alignment horizontal="center" vertical="center"/>
      <protection hidden="1"/>
    </xf>
    <xf numFmtId="0" fontId="2" fillId="27" borderId="91" xfId="1" applyFont="1" applyFill="1" applyBorder="1" applyAlignment="1" applyProtection="1">
      <alignment horizontal="center" vertical="center"/>
      <protection hidden="1"/>
    </xf>
    <xf numFmtId="0" fontId="2" fillId="27" borderId="95" xfId="1" applyFont="1" applyFill="1" applyBorder="1" applyAlignment="1" applyProtection="1">
      <alignment horizontal="center" vertical="center"/>
      <protection hidden="1"/>
    </xf>
    <xf numFmtId="0" fontId="2" fillId="27" borderId="96" xfId="1" applyFont="1" applyFill="1" applyBorder="1" applyAlignment="1" applyProtection="1">
      <alignment horizontal="center" vertical="center"/>
      <protection hidden="1"/>
    </xf>
    <xf numFmtId="0" fontId="2" fillId="27" borderId="97" xfId="1" applyFont="1" applyFill="1" applyBorder="1" applyAlignment="1" applyProtection="1">
      <alignment horizontal="center" vertical="center"/>
      <protection hidden="1"/>
    </xf>
    <xf numFmtId="49" fontId="9" fillId="0" borderId="23" xfId="1" applyNumberFormat="1" applyFont="1" applyBorder="1" applyAlignment="1" applyProtection="1">
      <alignment horizontal="center" vertical="center"/>
      <protection locked="0"/>
    </xf>
    <xf numFmtId="49" fontId="9" fillId="0" borderId="24" xfId="1" applyNumberFormat="1" applyFont="1" applyBorder="1" applyAlignment="1" applyProtection="1">
      <alignment horizontal="center" vertical="center"/>
      <protection locked="0"/>
    </xf>
    <xf numFmtId="49" fontId="9" fillId="0" borderId="25" xfId="1" applyNumberFormat="1" applyFont="1" applyBorder="1" applyAlignment="1" applyProtection="1">
      <alignment horizontal="center" vertical="center"/>
      <protection locked="0"/>
    </xf>
    <xf numFmtId="0" fontId="2" fillId="27" borderId="60" xfId="1" applyFont="1" applyFill="1" applyBorder="1" applyAlignment="1" applyProtection="1">
      <alignment horizontal="center" vertical="center"/>
      <protection hidden="1"/>
    </xf>
    <xf numFmtId="182" fontId="2" fillId="0" borderId="46" xfId="1" applyNumberFormat="1" applyFont="1" applyBorder="1" applyAlignment="1" applyProtection="1">
      <alignment horizontal="left" vertical="center" shrinkToFit="1"/>
      <protection locked="0"/>
    </xf>
    <xf numFmtId="182" fontId="2" fillId="0" borderId="0" xfId="1" applyNumberFormat="1" applyFont="1" applyAlignment="1" applyProtection="1">
      <alignment horizontal="left" vertical="center" shrinkToFit="1"/>
      <protection locked="0"/>
    </xf>
    <xf numFmtId="181" fontId="2" fillId="0" borderId="46" xfId="106" applyNumberFormat="1" applyFont="1" applyBorder="1" applyAlignment="1" applyProtection="1">
      <alignment horizontal="left" shrinkToFit="1"/>
      <protection locked="0"/>
    </xf>
    <xf numFmtId="181" fontId="2" fillId="0" borderId="0" xfId="106" applyNumberFormat="1" applyFont="1" applyAlignment="1" applyProtection="1">
      <alignment horizontal="left" shrinkToFit="1"/>
      <protection locked="0"/>
    </xf>
    <xf numFmtId="182" fontId="2" fillId="0" borderId="0" xfId="1" applyNumberFormat="1" applyFont="1" applyAlignment="1">
      <alignment horizontal="center" vertical="center" shrinkToFit="1"/>
    </xf>
    <xf numFmtId="182" fontId="2" fillId="0" borderId="47" xfId="1" applyNumberFormat="1" applyFont="1" applyBorder="1" applyAlignment="1">
      <alignment horizontal="center" vertical="center" shrinkToFit="1"/>
    </xf>
    <xf numFmtId="0" fontId="2" fillId="27" borderId="107" xfId="1" applyFont="1" applyFill="1" applyBorder="1" applyAlignment="1" applyProtection="1">
      <alignment horizontal="center" vertical="center"/>
      <protection hidden="1"/>
    </xf>
    <xf numFmtId="0" fontId="2" fillId="27" borderId="45" xfId="1" applyFont="1" applyFill="1" applyBorder="1" applyAlignment="1" applyProtection="1">
      <alignment horizontal="center" vertical="center"/>
      <protection hidden="1"/>
    </xf>
    <xf numFmtId="0" fontId="2" fillId="27" borderId="41" xfId="1" applyFont="1" applyFill="1" applyBorder="1" applyAlignment="1" applyProtection="1">
      <alignment horizontal="center" vertical="center"/>
      <protection hidden="1"/>
    </xf>
    <xf numFmtId="0" fontId="2" fillId="27" borderId="42" xfId="1" applyFont="1" applyFill="1" applyBorder="1" applyAlignment="1" applyProtection="1">
      <alignment horizontal="center" vertical="center"/>
      <protection hidden="1"/>
    </xf>
    <xf numFmtId="0" fontId="2" fillId="27" borderId="108" xfId="1" applyFont="1" applyFill="1" applyBorder="1" applyAlignment="1" applyProtection="1">
      <alignment horizontal="center" vertical="center"/>
      <protection hidden="1"/>
    </xf>
    <xf numFmtId="49" fontId="9" fillId="0" borderId="93" xfId="129" applyNumberFormat="1" applyFont="1" applyBorder="1" applyAlignment="1" applyProtection="1">
      <alignment horizontal="center" vertical="center"/>
      <protection locked="0"/>
    </xf>
    <xf numFmtId="49" fontId="9" fillId="0" borderId="24" xfId="129" applyNumberFormat="1" applyFont="1" applyBorder="1" applyAlignment="1" applyProtection="1">
      <alignment horizontal="center" vertical="center"/>
      <protection locked="0"/>
    </xf>
    <xf numFmtId="49" fontId="9" fillId="0" borderId="94" xfId="129" applyNumberFormat="1" applyFont="1" applyBorder="1" applyAlignment="1" applyProtection="1">
      <alignment horizontal="center" vertical="center"/>
      <protection locked="0"/>
    </xf>
    <xf numFmtId="0" fontId="49" fillId="27" borderId="26" xfId="1" applyFont="1" applyFill="1" applyBorder="1" applyAlignment="1" applyProtection="1">
      <alignment horizontal="center" vertical="center" wrapText="1"/>
      <protection hidden="1"/>
    </xf>
    <xf numFmtId="0" fontId="49" fillId="27" borderId="27" xfId="1" applyFont="1" applyFill="1" applyBorder="1" applyAlignment="1" applyProtection="1">
      <alignment horizontal="center" vertical="center" wrapText="1"/>
      <protection hidden="1"/>
    </xf>
    <xf numFmtId="0" fontId="49" fillId="27" borderId="45" xfId="1" applyFont="1" applyFill="1" applyBorder="1" applyAlignment="1" applyProtection="1">
      <alignment horizontal="center" vertical="center" wrapText="1"/>
      <protection hidden="1"/>
    </xf>
    <xf numFmtId="0" fontId="49" fillId="27" borderId="109" xfId="1" applyFont="1" applyFill="1" applyBorder="1" applyAlignment="1" applyProtection="1">
      <alignment horizontal="center" vertical="center" wrapText="1"/>
      <protection hidden="1"/>
    </xf>
    <xf numFmtId="0" fontId="49" fillId="27" borderId="42" xfId="1" applyFont="1" applyFill="1" applyBorder="1" applyAlignment="1" applyProtection="1">
      <alignment horizontal="center" vertical="center" wrapText="1"/>
      <protection hidden="1"/>
    </xf>
    <xf numFmtId="0" fontId="49" fillId="27" borderId="108" xfId="1" applyFont="1" applyFill="1" applyBorder="1" applyAlignment="1" applyProtection="1">
      <alignment horizontal="center" vertical="center" wrapText="1"/>
      <protection hidden="1"/>
    </xf>
    <xf numFmtId="49" fontId="9" fillId="0" borderId="25" xfId="129" applyNumberFormat="1" applyFont="1" applyBorder="1" applyAlignment="1" applyProtection="1">
      <alignment horizontal="center" vertical="center"/>
      <protection locked="0"/>
    </xf>
    <xf numFmtId="49" fontId="9" fillId="0" borderId="23" xfId="1" applyNumberFormat="1" applyFont="1" applyBorder="1" applyAlignment="1" applyProtection="1">
      <alignment horizontal="center" vertical="center" shrinkToFit="1"/>
      <protection locked="0"/>
    </xf>
    <xf numFmtId="49" fontId="9" fillId="0" borderId="24" xfId="1" applyNumberFormat="1" applyFont="1" applyBorder="1" applyAlignment="1" applyProtection="1">
      <alignment horizontal="center" vertical="center" shrinkToFit="1"/>
      <protection locked="0"/>
    </xf>
    <xf numFmtId="49" fontId="9" fillId="0" borderId="25" xfId="1" applyNumberFormat="1" applyFont="1" applyBorder="1" applyAlignment="1" applyProtection="1">
      <alignment horizontal="center" vertical="center" shrinkToFit="1"/>
      <protection locked="0"/>
    </xf>
    <xf numFmtId="49" fontId="2" fillId="0" borderId="23" xfId="1" applyNumberFormat="1" applyFont="1" applyBorder="1" applyAlignment="1" applyProtection="1">
      <alignment horizontal="left" vertical="center" shrinkToFit="1"/>
      <protection locked="0"/>
    </xf>
    <xf numFmtId="49" fontId="2" fillId="0" borderId="24" xfId="1" applyNumberFormat="1" applyFont="1" applyBorder="1" applyAlignment="1" applyProtection="1">
      <alignment horizontal="left" vertical="center" shrinkToFit="1"/>
      <protection locked="0"/>
    </xf>
    <xf numFmtId="49" fontId="2" fillId="0" borderId="25" xfId="1" applyNumberFormat="1" applyFont="1" applyBorder="1" applyAlignment="1" applyProtection="1">
      <alignment horizontal="left" vertical="center" shrinkToFit="1"/>
      <protection locked="0"/>
    </xf>
    <xf numFmtId="0" fontId="2" fillId="0" borderId="61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14" fillId="0" borderId="0" xfId="1" applyFont="1" applyAlignment="1" applyProtection="1">
      <alignment horizontal="left" vertical="center" shrinkToFit="1"/>
      <protection hidden="1"/>
    </xf>
    <xf numFmtId="176" fontId="4" fillId="0" borderId="23" xfId="1" applyNumberFormat="1" applyFont="1" applyBorder="1" applyAlignment="1" applyProtection="1">
      <alignment horizontal="center" vertical="center" shrinkToFit="1"/>
      <protection locked="0"/>
    </xf>
    <xf numFmtId="176" fontId="4" fillId="0" borderId="24" xfId="1" applyNumberFormat="1" applyFont="1" applyBorder="1" applyAlignment="1" applyProtection="1">
      <alignment horizontal="center" vertical="center" shrinkToFit="1"/>
      <protection locked="0"/>
    </xf>
    <xf numFmtId="176" fontId="4" fillId="0" borderId="25" xfId="1" applyNumberFormat="1" applyFont="1" applyBorder="1" applyAlignment="1" applyProtection="1">
      <alignment horizontal="center" vertical="center" shrinkToFit="1"/>
      <protection locked="0"/>
    </xf>
    <xf numFmtId="0" fontId="7" fillId="0" borderId="133" xfId="1" applyFont="1" applyBorder="1" applyAlignment="1">
      <alignment horizontal="center" vertical="center" shrinkToFit="1"/>
    </xf>
    <xf numFmtId="0" fontId="2" fillId="27" borderId="63" xfId="1" applyFont="1" applyFill="1" applyBorder="1" applyAlignment="1" applyProtection="1">
      <alignment horizontal="center" vertical="center"/>
      <protection hidden="1"/>
    </xf>
    <xf numFmtId="0" fontId="2" fillId="27" borderId="64" xfId="1" applyFont="1" applyFill="1" applyBorder="1" applyAlignment="1" applyProtection="1">
      <alignment horizontal="center" vertical="center"/>
      <protection hidden="1"/>
    </xf>
    <xf numFmtId="0" fontId="2" fillId="27" borderId="62" xfId="1" applyFont="1" applyFill="1" applyBorder="1" applyAlignment="1" applyProtection="1">
      <alignment horizontal="center" vertical="center"/>
      <protection hidden="1"/>
    </xf>
    <xf numFmtId="0" fontId="2" fillId="0" borderId="98" xfId="1" quotePrefix="1" applyFont="1" applyBorder="1" applyAlignment="1" applyProtection="1">
      <alignment horizontal="center" vertical="center"/>
      <protection locked="0"/>
    </xf>
    <xf numFmtId="0" fontId="7" fillId="0" borderId="99" xfId="1" applyFont="1" applyBorder="1" applyAlignment="1" applyProtection="1">
      <alignment horizontal="center" vertical="center"/>
      <protection locked="0"/>
    </xf>
    <xf numFmtId="0" fontId="7" fillId="0" borderId="100" xfId="1" applyFont="1" applyBorder="1" applyAlignment="1" applyProtection="1">
      <alignment horizontal="center" vertical="center"/>
      <protection locked="0"/>
    </xf>
    <xf numFmtId="0" fontId="2" fillId="27" borderId="62" xfId="1" applyFont="1" applyFill="1" applyBorder="1" applyAlignment="1" applyProtection="1">
      <alignment horizontal="center"/>
      <protection hidden="1"/>
    </xf>
    <xf numFmtId="178" fontId="2" fillId="0" borderId="35" xfId="1" applyNumberFormat="1" applyFont="1" applyBorder="1" applyAlignment="1" applyProtection="1">
      <alignment horizontal="center" vertical="center"/>
      <protection locked="0"/>
    </xf>
    <xf numFmtId="178" fontId="7" fillId="0" borderId="36" xfId="1" applyNumberFormat="1" applyFont="1" applyBorder="1" applyAlignment="1" applyProtection="1">
      <alignment horizontal="center" vertical="center"/>
      <protection locked="0"/>
    </xf>
    <xf numFmtId="178" fontId="7" fillId="0" borderId="37" xfId="1" applyNumberFormat="1" applyFont="1" applyBorder="1" applyAlignment="1" applyProtection="1">
      <alignment horizontal="center" vertical="center"/>
      <protection locked="0"/>
    </xf>
    <xf numFmtId="0" fontId="2" fillId="27" borderId="62" xfId="1" applyFont="1" applyFill="1" applyBorder="1" applyAlignment="1" applyProtection="1">
      <alignment horizontal="center" vertical="center" wrapText="1"/>
      <protection hidden="1"/>
    </xf>
    <xf numFmtId="178" fontId="44" fillId="0" borderId="23" xfId="1" applyNumberFormat="1" applyFont="1" applyBorder="1" applyAlignment="1" applyProtection="1">
      <alignment horizontal="center" vertical="center" shrinkToFit="1"/>
      <protection locked="0"/>
    </xf>
    <xf numFmtId="178" fontId="44" fillId="0" borderId="24" xfId="1" applyNumberFormat="1" applyFont="1" applyBorder="1" applyAlignment="1" applyProtection="1">
      <alignment horizontal="center" vertical="center" shrinkToFit="1"/>
      <protection locked="0"/>
    </xf>
    <xf numFmtId="0" fontId="45" fillId="0" borderId="0" xfId="1" applyFont="1" applyAlignment="1" applyProtection="1">
      <alignment horizontal="center" vertical="center"/>
      <protection locked="0"/>
    </xf>
    <xf numFmtId="0" fontId="8" fillId="0" borderId="35" xfId="1" applyFont="1" applyBorder="1" applyAlignment="1" applyProtection="1">
      <alignment horizontal="center" vertical="center" shrinkToFit="1"/>
      <protection locked="0"/>
    </xf>
    <xf numFmtId="0" fontId="8" fillId="0" borderId="36" xfId="1" applyFont="1" applyBorder="1" applyAlignment="1" applyProtection="1">
      <alignment horizontal="center" vertical="center" shrinkToFit="1"/>
      <protection locked="0"/>
    </xf>
    <xf numFmtId="0" fontId="8" fillId="0" borderId="37" xfId="1" applyFont="1" applyBorder="1" applyAlignment="1" applyProtection="1">
      <alignment horizontal="center" vertical="center" shrinkToFit="1"/>
      <protection locked="0"/>
    </xf>
    <xf numFmtId="49" fontId="10" fillId="0" borderId="0" xfId="1" applyNumberFormat="1" applyFont="1" applyAlignment="1" applyProtection="1">
      <alignment horizontal="left" vertical="center"/>
      <protection locked="0"/>
    </xf>
    <xf numFmtId="0" fontId="4" fillId="0" borderId="0" xfId="1" applyFont="1" applyAlignment="1">
      <alignment horizontal="center" vertical="center"/>
    </xf>
    <xf numFmtId="0" fontId="57" fillId="0" borderId="0" xfId="1" applyFont="1" applyAlignment="1">
      <alignment horizontal="center" vertical="center"/>
    </xf>
    <xf numFmtId="49" fontId="2" fillId="0" borderId="28" xfId="106" applyNumberFormat="1" applyFont="1" applyBorder="1" applyAlignment="1" applyProtection="1">
      <alignment horizontal="left" vertical="center" wrapText="1" shrinkToFit="1"/>
      <protection hidden="1"/>
    </xf>
    <xf numFmtId="49" fontId="2" fillId="0" borderId="29" xfId="106" applyNumberFormat="1" applyFont="1" applyBorder="1" applyAlignment="1" applyProtection="1">
      <alignment horizontal="left" vertical="center" shrinkToFit="1"/>
      <protection hidden="1"/>
    </xf>
    <xf numFmtId="49" fontId="2" fillId="0" borderId="80" xfId="106" applyNumberFormat="1" applyFont="1" applyBorder="1" applyAlignment="1" applyProtection="1">
      <alignment horizontal="left" vertical="center" shrinkToFit="1"/>
      <protection hidden="1"/>
    </xf>
    <xf numFmtId="49" fontId="2" fillId="0" borderId="46" xfId="106" applyNumberFormat="1" applyFont="1" applyBorder="1" applyAlignment="1" applyProtection="1">
      <alignment horizontal="left" vertical="center" shrinkToFit="1"/>
      <protection hidden="1"/>
    </xf>
    <xf numFmtId="49" fontId="2" fillId="0" borderId="0" xfId="106" applyNumberFormat="1" applyFont="1" applyAlignment="1" applyProtection="1">
      <alignment horizontal="left" vertical="center" shrinkToFit="1"/>
      <protection hidden="1"/>
    </xf>
    <xf numFmtId="49" fontId="2" fillId="0" borderId="81" xfId="106" applyNumberFormat="1" applyFont="1" applyBorder="1" applyAlignment="1" applyProtection="1">
      <alignment horizontal="left" vertical="center" shrinkToFit="1"/>
      <protection hidden="1"/>
    </xf>
    <xf numFmtId="49" fontId="2" fillId="0" borderId="61" xfId="106" applyNumberFormat="1" applyFont="1" applyBorder="1" applyAlignment="1" applyProtection="1">
      <alignment horizontal="left" vertical="center" shrinkToFit="1"/>
      <protection hidden="1"/>
    </xf>
    <xf numFmtId="49" fontId="2" fillId="0" borderId="39" xfId="106" applyNumberFormat="1" applyFont="1" applyBorder="1" applyAlignment="1" applyProtection="1">
      <alignment horizontal="left" vertical="center" shrinkToFit="1"/>
      <protection hidden="1"/>
    </xf>
    <xf numFmtId="49" fontId="2" fillId="0" borderId="55" xfId="106" applyNumberFormat="1" applyFont="1" applyBorder="1" applyAlignment="1" applyProtection="1">
      <alignment horizontal="left" vertical="center" shrinkToFit="1"/>
      <protection hidden="1"/>
    </xf>
    <xf numFmtId="49" fontId="9" fillId="0" borderId="29" xfId="106" applyNumberFormat="1" applyFont="1" applyBorder="1" applyAlignment="1" applyProtection="1">
      <alignment horizontal="center" vertical="center" shrinkToFit="1"/>
      <protection locked="0"/>
    </xf>
    <xf numFmtId="49" fontId="9" fillId="0" borderId="30" xfId="106" applyNumberFormat="1" applyFont="1" applyBorder="1" applyAlignment="1" applyProtection="1">
      <alignment horizontal="center" vertical="center" shrinkToFit="1"/>
      <protection locked="0"/>
    </xf>
    <xf numFmtId="49" fontId="9" fillId="0" borderId="42" xfId="106" applyNumberFormat="1" applyFont="1" applyBorder="1" applyAlignment="1" applyProtection="1">
      <alignment horizontal="center" vertical="center" shrinkToFit="1"/>
      <protection locked="0"/>
    </xf>
    <xf numFmtId="49" fontId="9" fillId="0" borderId="43" xfId="106" applyNumberFormat="1" applyFont="1" applyBorder="1" applyAlignment="1" applyProtection="1">
      <alignment horizontal="center" vertical="center" shrinkToFit="1"/>
      <protection locked="0"/>
    </xf>
    <xf numFmtId="0" fontId="10" fillId="0" borderId="28" xfId="1" applyFont="1" applyBorder="1" applyAlignment="1">
      <alignment horizontal="left" vertical="center"/>
    </xf>
    <xf numFmtId="0" fontId="10" fillId="0" borderId="29" xfId="1" applyFont="1" applyBorder="1" applyAlignment="1">
      <alignment horizontal="left" vertical="center"/>
    </xf>
    <xf numFmtId="183" fontId="2" fillId="0" borderId="29" xfId="1" applyNumberFormat="1" applyFont="1" applyBorder="1" applyAlignment="1" applyProtection="1">
      <alignment horizontal="left" vertical="center"/>
      <protection locked="0"/>
    </xf>
    <xf numFmtId="183" fontId="2" fillId="0" borderId="30" xfId="1" applyNumberFormat="1" applyFont="1" applyBorder="1" applyAlignment="1" applyProtection="1">
      <alignment horizontal="left" vertical="center"/>
      <protection locked="0"/>
    </xf>
    <xf numFmtId="0" fontId="10" fillId="0" borderId="46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181" fontId="2" fillId="0" borderId="0" xfId="106" applyNumberFormat="1" applyFont="1" applyAlignment="1" applyProtection="1">
      <alignment horizontal="center" vertical="center" shrinkToFit="1"/>
      <protection locked="0"/>
    </xf>
    <xf numFmtId="181" fontId="2" fillId="0" borderId="47" xfId="106" applyNumberFormat="1" applyFont="1" applyBorder="1" applyAlignment="1" applyProtection="1">
      <alignment horizontal="center" vertical="center" shrinkToFit="1"/>
      <protection locked="0"/>
    </xf>
    <xf numFmtId="0" fontId="10" fillId="0" borderId="41" xfId="1" applyFont="1" applyBorder="1" applyAlignment="1">
      <alignment horizontal="left" vertical="center"/>
    </xf>
    <xf numFmtId="0" fontId="10" fillId="0" borderId="42" xfId="1" applyFont="1" applyBorder="1" applyAlignment="1">
      <alignment horizontal="left" vertical="center"/>
    </xf>
    <xf numFmtId="0" fontId="2" fillId="0" borderId="42" xfId="1" applyFont="1" applyBorder="1" applyAlignment="1" applyProtection="1">
      <alignment horizontal="left" vertical="center"/>
      <protection locked="0"/>
    </xf>
    <xf numFmtId="0" fontId="2" fillId="0" borderId="43" xfId="1" applyFont="1" applyBorder="1" applyAlignment="1" applyProtection="1">
      <alignment horizontal="left" vertical="center"/>
      <protection locked="0"/>
    </xf>
    <xf numFmtId="182" fontId="2" fillId="0" borderId="46" xfId="106" applyNumberFormat="1" applyFont="1" applyBorder="1" applyAlignment="1" applyProtection="1">
      <alignment horizontal="left" vertical="center" shrinkToFit="1"/>
      <protection hidden="1"/>
    </xf>
    <xf numFmtId="182" fontId="2" fillId="0" borderId="0" xfId="106" applyNumberFormat="1" applyFont="1" applyAlignment="1" applyProtection="1">
      <alignment horizontal="left" vertical="center" shrinkToFit="1"/>
      <protection hidden="1"/>
    </xf>
    <xf numFmtId="176" fontId="10" fillId="0" borderId="121" xfId="1" applyNumberFormat="1" applyFont="1" applyBorder="1" applyAlignment="1" applyProtection="1">
      <alignment horizontal="center" vertical="center" shrinkToFit="1"/>
      <protection hidden="1"/>
    </xf>
    <xf numFmtId="176" fontId="10" fillId="0" borderId="116" xfId="1" applyNumberFormat="1" applyFont="1" applyBorder="1" applyAlignment="1" applyProtection="1">
      <alignment horizontal="center" vertical="center" shrinkToFit="1"/>
      <protection hidden="1"/>
    </xf>
    <xf numFmtId="176" fontId="10" fillId="0" borderId="122" xfId="1" applyNumberFormat="1" applyFont="1" applyBorder="1" applyAlignment="1" applyProtection="1">
      <alignment horizontal="center" vertical="center" shrinkToFit="1"/>
      <protection hidden="1"/>
    </xf>
    <xf numFmtId="176" fontId="10" fillId="0" borderId="117" xfId="1" applyNumberFormat="1" applyFont="1" applyBorder="1" applyAlignment="1" applyProtection="1">
      <alignment horizontal="center" vertical="center" shrinkToFit="1"/>
      <protection hidden="1"/>
    </xf>
    <xf numFmtId="176" fontId="2" fillId="0" borderId="41" xfId="1" applyNumberFormat="1" applyFont="1" applyBorder="1" applyAlignment="1" applyProtection="1">
      <alignment horizontal="center" vertical="center" shrinkToFit="1"/>
      <protection hidden="1"/>
    </xf>
    <xf numFmtId="176" fontId="2" fillId="0" borderId="42" xfId="1" applyNumberFormat="1" applyFont="1" applyBorder="1" applyAlignment="1" applyProtection="1">
      <alignment horizontal="center" vertical="center" shrinkToFit="1"/>
      <protection hidden="1"/>
    </xf>
    <xf numFmtId="176" fontId="2" fillId="0" borderId="108" xfId="1" applyNumberFormat="1" applyFont="1" applyBorder="1" applyAlignment="1" applyProtection="1">
      <alignment horizontal="center" vertical="center" shrinkToFit="1"/>
      <protection hidden="1"/>
    </xf>
    <xf numFmtId="176" fontId="10" fillId="0" borderId="120" xfId="1" applyNumberFormat="1" applyFont="1" applyBorder="1" applyAlignment="1" applyProtection="1">
      <alignment horizontal="center" vertical="center" shrinkToFit="1"/>
      <protection hidden="1"/>
    </xf>
    <xf numFmtId="176" fontId="10" fillId="0" borderId="115" xfId="1" applyNumberFormat="1" applyFont="1" applyBorder="1" applyAlignment="1" applyProtection="1">
      <alignment horizontal="center" vertical="center" shrinkToFit="1"/>
      <protection hidden="1"/>
    </xf>
    <xf numFmtId="182" fontId="2" fillId="0" borderId="44" xfId="1" applyNumberFormat="1" applyFont="1" applyBorder="1" applyAlignment="1" applyProtection="1">
      <alignment horizontal="left" vertical="center"/>
      <protection hidden="1"/>
    </xf>
    <xf numFmtId="182" fontId="2" fillId="0" borderId="56" xfId="1" applyNumberFormat="1" applyFont="1" applyBorder="1" applyAlignment="1" applyProtection="1">
      <alignment horizontal="left" vertical="center"/>
      <protection hidden="1"/>
    </xf>
    <xf numFmtId="0" fontId="2" fillId="0" borderId="22" xfId="1" applyFont="1" applyBorder="1" applyAlignment="1" applyProtection="1">
      <protection hidden="1"/>
    </xf>
    <xf numFmtId="182" fontId="2" fillId="0" borderId="22" xfId="1" applyNumberFormat="1" applyFont="1" applyBorder="1" applyAlignment="1" applyProtection="1">
      <alignment horizontal="left" vertical="center" shrinkToFit="1"/>
      <protection hidden="1"/>
    </xf>
    <xf numFmtId="0" fontId="2" fillId="27" borderId="56" xfId="1" applyFont="1" applyFill="1" applyBorder="1" applyAlignment="1" applyProtection="1">
      <alignment horizontal="center" vertical="center"/>
      <protection hidden="1"/>
    </xf>
    <xf numFmtId="6" fontId="6" fillId="0" borderId="31" xfId="1" applyNumberFormat="1" applyFont="1" applyBorder="1" applyAlignment="1" applyProtection="1">
      <alignment horizontal="right" vertical="center" shrinkToFit="1"/>
      <protection hidden="1"/>
    </xf>
    <xf numFmtId="0" fontId="2" fillId="27" borderId="44" xfId="112" applyFont="1" applyFill="1" applyBorder="1" applyAlignment="1" applyProtection="1">
      <alignment horizontal="center" vertical="center"/>
      <protection hidden="1"/>
    </xf>
    <xf numFmtId="6" fontId="7" fillId="3" borderId="44" xfId="112" applyNumberFormat="1" applyFont="1" applyFill="1" applyBorder="1" applyAlignment="1" applyProtection="1">
      <alignment horizontal="right" vertical="center"/>
      <protection hidden="1"/>
    </xf>
    <xf numFmtId="0" fontId="14" fillId="0" borderId="0" xfId="1" applyFont="1" applyAlignment="1" applyProtection="1">
      <alignment horizontal="left" shrinkToFit="1"/>
      <protection hidden="1"/>
    </xf>
    <xf numFmtId="0" fontId="66" fillId="0" borderId="0" xfId="1" applyFont="1" applyAlignment="1" applyProtection="1">
      <alignment horizontal="left" vertical="center" shrinkToFit="1"/>
      <protection hidden="1"/>
    </xf>
    <xf numFmtId="38" fontId="7" fillId="0" borderId="33" xfId="142" applyFont="1" applyBorder="1" applyAlignment="1" applyProtection="1">
      <alignment horizontal="right" vertical="center" shrinkToFit="1"/>
      <protection hidden="1"/>
    </xf>
    <xf numFmtId="38" fontId="7" fillId="0" borderId="51" xfId="142" applyFont="1" applyBorder="1" applyAlignment="1" applyProtection="1">
      <alignment horizontal="right" vertical="center" shrinkToFit="1"/>
      <protection hidden="1"/>
    </xf>
    <xf numFmtId="38" fontId="7" fillId="0" borderId="27" xfId="142" applyFont="1" applyBorder="1" applyAlignment="1" applyProtection="1">
      <alignment horizontal="right" vertical="center" shrinkToFit="1"/>
      <protection hidden="1"/>
    </xf>
    <xf numFmtId="38" fontId="7" fillId="0" borderId="45" xfId="142" applyFont="1" applyBorder="1" applyAlignment="1" applyProtection="1">
      <alignment horizontal="right" vertical="center" shrinkToFit="1"/>
      <protection hidden="1"/>
    </xf>
    <xf numFmtId="38" fontId="7" fillId="0" borderId="70" xfId="142" applyFont="1" applyBorder="1" applyAlignment="1" applyProtection="1">
      <alignment horizontal="right" vertical="center" shrinkToFit="1"/>
      <protection hidden="1"/>
    </xf>
    <xf numFmtId="0" fontId="2" fillId="0" borderId="123" xfId="1" applyFont="1" applyBorder="1" applyAlignment="1" applyProtection="1">
      <alignment horizontal="left" vertical="center" shrinkToFit="1"/>
      <protection hidden="1"/>
    </xf>
    <xf numFmtId="0" fontId="2" fillId="0" borderId="124" xfId="1" applyFont="1" applyBorder="1" applyAlignment="1" applyProtection="1">
      <alignment horizontal="left" vertical="center" shrinkToFit="1"/>
      <protection hidden="1"/>
    </xf>
    <xf numFmtId="0" fontId="2" fillId="0" borderId="125" xfId="1" applyFont="1" applyBorder="1" applyAlignment="1" applyProtection="1">
      <alignment horizontal="left" vertical="center" shrinkToFit="1"/>
      <protection hidden="1"/>
    </xf>
    <xf numFmtId="182" fontId="2" fillId="0" borderId="46" xfId="1" applyNumberFormat="1" applyFont="1" applyBorder="1" applyAlignment="1" applyProtection="1">
      <alignment horizontal="left" vertical="center" shrinkToFit="1"/>
      <protection hidden="1"/>
    </xf>
    <xf numFmtId="182" fontId="2" fillId="0" borderId="0" xfId="1" applyNumberFormat="1" applyFont="1" applyAlignment="1" applyProtection="1">
      <alignment horizontal="left" vertical="center" shrinkToFit="1"/>
      <protection hidden="1"/>
    </xf>
    <xf numFmtId="182" fontId="2" fillId="0" borderId="47" xfId="1" applyNumberFormat="1" applyFont="1" applyBorder="1" applyAlignment="1" applyProtection="1">
      <alignment horizontal="left" vertical="center" shrinkToFit="1"/>
      <protection hidden="1"/>
    </xf>
    <xf numFmtId="177" fontId="2" fillId="0" borderId="66" xfId="1" applyNumberFormat="1" applyFont="1" applyBorder="1" applyAlignment="1" applyProtection="1">
      <alignment horizontal="center" vertical="center"/>
      <protection hidden="1"/>
    </xf>
    <xf numFmtId="177" fontId="2" fillId="0" borderId="67" xfId="1" applyNumberFormat="1" applyFont="1" applyBorder="1" applyAlignment="1" applyProtection="1">
      <alignment horizontal="center" vertical="center"/>
      <protection hidden="1"/>
    </xf>
    <xf numFmtId="177" fontId="2" fillId="0" borderId="68" xfId="1" applyNumberFormat="1" applyFont="1" applyBorder="1" applyAlignment="1" applyProtection="1">
      <alignment horizontal="center" vertical="center"/>
      <protection hidden="1"/>
    </xf>
    <xf numFmtId="182" fontId="10" fillId="0" borderId="25" xfId="1" applyNumberFormat="1" applyFont="1" applyBorder="1" applyAlignment="1" applyProtection="1">
      <alignment horizontal="center" vertical="center" shrinkToFit="1"/>
      <protection hidden="1"/>
    </xf>
    <xf numFmtId="182" fontId="10" fillId="0" borderId="70" xfId="1" applyNumberFormat="1" applyFont="1" applyBorder="1" applyAlignment="1" applyProtection="1">
      <alignment horizontal="center" vertical="center" shrinkToFit="1"/>
      <protection hidden="1"/>
    </xf>
    <xf numFmtId="182" fontId="7" fillId="0" borderId="70" xfId="1" applyNumberFormat="1" applyFont="1" applyBorder="1" applyAlignment="1" applyProtection="1">
      <alignment horizontal="center" vertical="center" shrinkToFit="1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center" vertical="center"/>
      <protection hidden="1"/>
    </xf>
    <xf numFmtId="182" fontId="2" fillId="0" borderId="41" xfId="1" applyNumberFormat="1" applyFont="1" applyBorder="1" applyAlignment="1" applyProtection="1">
      <alignment horizontal="left" vertical="center" shrinkToFit="1"/>
      <protection hidden="1"/>
    </xf>
    <xf numFmtId="182" fontId="2" fillId="0" borderId="42" xfId="1" applyNumberFormat="1" applyFont="1" applyBorder="1" applyAlignment="1" applyProtection="1">
      <alignment horizontal="left" vertical="center" shrinkToFit="1"/>
      <protection hidden="1"/>
    </xf>
    <xf numFmtId="182" fontId="2" fillId="0" borderId="43" xfId="1" applyNumberFormat="1" applyFont="1" applyBorder="1" applyAlignment="1" applyProtection="1">
      <alignment horizontal="left" vertical="center" shrinkToFit="1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182" fontId="2" fillId="0" borderId="23" xfId="1" applyNumberFormat="1" applyFont="1" applyBorder="1" applyAlignment="1" applyProtection="1">
      <alignment horizontal="left" vertical="center" shrinkToFit="1"/>
      <protection hidden="1"/>
    </xf>
    <xf numFmtId="182" fontId="2" fillId="0" borderId="24" xfId="1" applyNumberFormat="1" applyFont="1" applyBorder="1" applyAlignment="1" applyProtection="1">
      <alignment horizontal="left" vertical="center" shrinkToFit="1"/>
      <protection hidden="1"/>
    </xf>
    <xf numFmtId="182" fontId="2" fillId="0" borderId="25" xfId="1" applyNumberFormat="1" applyFont="1" applyBorder="1" applyAlignment="1" applyProtection="1">
      <alignment horizontal="left" vertical="center" shrinkToFit="1"/>
      <protection hidden="1"/>
    </xf>
    <xf numFmtId="0" fontId="2" fillId="27" borderId="82" xfId="1" applyFont="1" applyFill="1" applyBorder="1" applyAlignment="1" applyProtection="1">
      <alignment horizontal="center" vertical="center"/>
      <protection hidden="1"/>
    </xf>
    <xf numFmtId="0" fontId="2" fillId="27" borderId="65" xfId="1" applyFont="1" applyFill="1" applyBorder="1" applyAlignment="1" applyProtection="1">
      <alignment horizontal="center" vertical="center"/>
      <protection hidden="1"/>
    </xf>
    <xf numFmtId="0" fontId="2" fillId="27" borderId="110" xfId="1" applyFont="1" applyFill="1" applyBorder="1" applyAlignment="1" applyProtection="1">
      <alignment horizontal="center" vertical="center"/>
      <protection hidden="1"/>
    </xf>
    <xf numFmtId="182" fontId="10" fillId="0" borderId="23" xfId="1" applyNumberFormat="1" applyFont="1" applyBorder="1" applyAlignment="1" applyProtection="1">
      <alignment horizontal="left" vertical="center" shrinkToFit="1"/>
      <protection hidden="1"/>
    </xf>
    <xf numFmtId="182" fontId="10" fillId="0" borderId="24" xfId="1" applyNumberFormat="1" applyFont="1" applyBorder="1" applyAlignment="1" applyProtection="1">
      <alignment horizontal="left" vertical="center" shrinkToFit="1"/>
      <protection hidden="1"/>
    </xf>
    <xf numFmtId="182" fontId="10" fillId="0" borderId="25" xfId="1" applyNumberFormat="1" applyFont="1" applyBorder="1" applyAlignment="1" applyProtection="1">
      <alignment horizontal="left" vertical="center" shrinkToFit="1"/>
      <protection hidden="1"/>
    </xf>
    <xf numFmtId="0" fontId="2" fillId="3" borderId="31" xfId="1" applyFont="1" applyFill="1" applyBorder="1" applyAlignment="1" applyProtection="1">
      <alignment horizontal="center" vertical="center"/>
      <protection hidden="1"/>
    </xf>
    <xf numFmtId="0" fontId="2" fillId="3" borderId="44" xfId="1" applyFont="1" applyFill="1" applyBorder="1" applyAlignment="1" applyProtection="1">
      <alignment horizontal="center" vertical="center"/>
      <protection hidden="1"/>
    </xf>
    <xf numFmtId="0" fontId="10" fillId="0" borderId="46" xfId="1" applyFont="1" applyBorder="1" applyAlignment="1" applyProtection="1">
      <alignment horizontal="left" vertical="center"/>
      <protection hidden="1"/>
    </xf>
    <xf numFmtId="0" fontId="10" fillId="0" borderId="0" xfId="1" applyFont="1" applyAlignment="1" applyProtection="1">
      <alignment horizontal="left" vertical="center"/>
      <protection hidden="1"/>
    </xf>
    <xf numFmtId="182" fontId="2" fillId="0" borderId="47" xfId="106" applyNumberFormat="1" applyFont="1" applyBorder="1" applyAlignment="1" applyProtection="1">
      <alignment horizontal="left" vertical="center" shrinkToFit="1"/>
      <protection hidden="1"/>
    </xf>
    <xf numFmtId="49" fontId="2" fillId="0" borderId="0" xfId="106" applyNumberFormat="1" applyFont="1" applyAlignment="1" applyProtection="1">
      <alignment horizontal="left" vertical="center" wrapText="1" shrinkToFit="1"/>
      <protection hidden="1"/>
    </xf>
    <xf numFmtId="0" fontId="2" fillId="27" borderId="44" xfId="1" applyFont="1" applyFill="1" applyBorder="1" applyAlignment="1" applyProtection="1">
      <alignment horizontal="left" shrinkToFit="1"/>
      <protection hidden="1"/>
    </xf>
    <xf numFmtId="0" fontId="2" fillId="27" borderId="62" xfId="1" applyFont="1" applyFill="1" applyBorder="1" applyAlignment="1" applyProtection="1">
      <alignment horizontal="left" shrinkToFit="1"/>
      <protection hidden="1"/>
    </xf>
    <xf numFmtId="0" fontId="2" fillId="27" borderId="44" xfId="1" applyFont="1" applyFill="1" applyBorder="1" applyAlignment="1" applyProtection="1">
      <alignment horizontal="center"/>
      <protection hidden="1"/>
    </xf>
    <xf numFmtId="0" fontId="2" fillId="27" borderId="62" xfId="1" applyFont="1" applyFill="1" applyBorder="1" applyAlignment="1" applyProtection="1">
      <alignment horizontal="left" vertical="center"/>
      <protection hidden="1"/>
    </xf>
    <xf numFmtId="0" fontId="2" fillId="27" borderId="56" xfId="1" applyFont="1" applyFill="1" applyBorder="1" applyAlignment="1" applyProtection="1">
      <alignment horizontal="left" vertical="center"/>
      <protection hidden="1"/>
    </xf>
    <xf numFmtId="0" fontId="2" fillId="27" borderId="34" xfId="1" applyFont="1" applyFill="1" applyBorder="1" applyAlignment="1" applyProtection="1">
      <alignment horizontal="center" vertical="center"/>
      <protection hidden="1"/>
    </xf>
    <xf numFmtId="0" fontId="10" fillId="0" borderId="41" xfId="1" applyFont="1" applyBorder="1" applyAlignment="1" applyProtection="1">
      <alignment horizontal="left" vertical="center"/>
      <protection hidden="1"/>
    </xf>
    <xf numFmtId="0" fontId="10" fillId="0" borderId="42" xfId="1" applyFont="1" applyBorder="1" applyAlignment="1" applyProtection="1">
      <alignment horizontal="left" vertical="center"/>
      <protection hidden="1"/>
    </xf>
    <xf numFmtId="182" fontId="2" fillId="0" borderId="42" xfId="1" applyNumberFormat="1" applyFont="1" applyBorder="1" applyAlignment="1" applyProtection="1">
      <alignment horizontal="left" vertical="center"/>
      <protection hidden="1"/>
    </xf>
    <xf numFmtId="182" fontId="2" fillId="0" borderId="43" xfId="1" applyNumberFormat="1" applyFont="1" applyBorder="1" applyAlignment="1" applyProtection="1">
      <alignment horizontal="left" vertical="center"/>
      <protection hidden="1"/>
    </xf>
    <xf numFmtId="0" fontId="2" fillId="27" borderId="118" xfId="1" applyFont="1" applyFill="1" applyBorder="1" applyAlignment="1" applyProtection="1">
      <alignment horizontal="left"/>
      <protection hidden="1"/>
    </xf>
    <xf numFmtId="0" fontId="2" fillId="27" borderId="99" xfId="1" applyFont="1" applyFill="1" applyBorder="1" applyAlignment="1" applyProtection="1">
      <alignment horizontal="left"/>
      <protection hidden="1"/>
    </xf>
    <xf numFmtId="0" fontId="2" fillId="27" borderId="119" xfId="1" applyFont="1" applyFill="1" applyBorder="1" applyAlignment="1" applyProtection="1">
      <alignment horizontal="left"/>
      <protection hidden="1"/>
    </xf>
    <xf numFmtId="0" fontId="10" fillId="0" borderId="28" xfId="1" applyFont="1" applyBorder="1" applyAlignment="1" applyProtection="1">
      <alignment horizontal="left" vertical="center"/>
      <protection hidden="1"/>
    </xf>
    <xf numFmtId="0" fontId="10" fillId="0" borderId="29" xfId="1" applyFont="1" applyBorder="1" applyAlignment="1" applyProtection="1">
      <alignment horizontal="left" vertical="center"/>
      <protection hidden="1"/>
    </xf>
    <xf numFmtId="182" fontId="2" fillId="0" borderId="29" xfId="1" applyNumberFormat="1" applyFont="1" applyBorder="1" applyAlignment="1" applyProtection="1">
      <alignment horizontal="left" vertical="center"/>
      <protection hidden="1"/>
    </xf>
    <xf numFmtId="182" fontId="2" fillId="0" borderId="30" xfId="1" applyNumberFormat="1" applyFont="1" applyBorder="1" applyAlignment="1" applyProtection="1">
      <alignment horizontal="left" vertical="center"/>
      <protection hidden="1"/>
    </xf>
    <xf numFmtId="182" fontId="7" fillId="0" borderId="29" xfId="106" applyNumberFormat="1" applyFont="1" applyBorder="1" applyAlignment="1" applyProtection="1">
      <alignment horizontal="center" vertical="center" shrinkToFit="1"/>
      <protection hidden="1"/>
    </xf>
    <xf numFmtId="182" fontId="7" fillId="0" borderId="30" xfId="106" applyNumberFormat="1" applyFont="1" applyBorder="1" applyAlignment="1" applyProtection="1">
      <alignment horizontal="center" vertical="center" shrinkToFit="1"/>
      <protection hidden="1"/>
    </xf>
    <xf numFmtId="182" fontId="7" fillId="0" borderId="42" xfId="106" applyNumberFormat="1" applyFont="1" applyBorder="1" applyAlignment="1" applyProtection="1">
      <alignment horizontal="center" vertical="center" shrinkToFit="1"/>
      <protection hidden="1"/>
    </xf>
    <xf numFmtId="182" fontId="7" fillId="0" borderId="43" xfId="106" applyNumberFormat="1" applyFont="1" applyBorder="1" applyAlignment="1" applyProtection="1">
      <alignment horizontal="center" vertical="center" shrinkToFit="1"/>
      <protection hidden="1"/>
    </xf>
    <xf numFmtId="0" fontId="2" fillId="27" borderId="51" xfId="1" applyFont="1" applyFill="1" applyBorder="1" applyAlignment="1" applyProtection="1">
      <alignment horizontal="center" vertical="center"/>
      <protection hidden="1"/>
    </xf>
    <xf numFmtId="0" fontId="2" fillId="27" borderId="44" xfId="1" applyFont="1" applyFill="1" applyBorder="1" applyAlignment="1" applyProtection="1">
      <alignment horizontal="center" vertical="center"/>
      <protection hidden="1"/>
    </xf>
    <xf numFmtId="0" fontId="49" fillId="27" borderId="44" xfId="1" applyFont="1" applyFill="1" applyBorder="1" applyAlignment="1" applyProtection="1">
      <alignment horizontal="center" vertical="center" wrapText="1"/>
      <protection hidden="1"/>
    </xf>
    <xf numFmtId="0" fontId="49" fillId="27" borderId="62" xfId="1" applyFont="1" applyFill="1" applyBorder="1" applyAlignment="1" applyProtection="1">
      <alignment horizontal="center" vertical="center" wrapText="1"/>
      <protection hidden="1"/>
    </xf>
    <xf numFmtId="182" fontId="2" fillId="0" borderId="0" xfId="1" applyNumberFormat="1" applyFont="1" applyAlignment="1" applyProtection="1">
      <alignment horizontal="center" vertical="center" shrinkToFit="1"/>
      <protection hidden="1"/>
    </xf>
    <xf numFmtId="182" fontId="2" fillId="0" borderId="47" xfId="1" applyNumberFormat="1" applyFont="1" applyBorder="1" applyAlignment="1" applyProtection="1">
      <alignment horizontal="center" vertical="center" shrinkToFit="1"/>
      <protection hidden="1"/>
    </xf>
    <xf numFmtId="176" fontId="4" fillId="0" borderId="23" xfId="1" applyNumberFormat="1" applyFont="1" applyBorder="1" applyAlignment="1" applyProtection="1">
      <alignment horizontal="center" vertical="center" shrinkToFit="1"/>
      <protection hidden="1"/>
    </xf>
    <xf numFmtId="176" fontId="4" fillId="0" borderId="24" xfId="1" applyNumberFormat="1" applyFont="1" applyBorder="1" applyAlignment="1" applyProtection="1">
      <alignment horizontal="center" vertical="center" shrinkToFit="1"/>
      <protection hidden="1"/>
    </xf>
    <xf numFmtId="176" fontId="4" fillId="0" borderId="25" xfId="1" applyNumberFormat="1" applyFont="1" applyBorder="1" applyAlignment="1" applyProtection="1">
      <alignment horizontal="center" vertical="center" shrinkToFit="1"/>
      <protection hidden="1"/>
    </xf>
    <xf numFmtId="0" fontId="45" fillId="0" borderId="0" xfId="1" applyFont="1" applyAlignment="1" applyProtection="1">
      <alignment horizontal="center" vertical="center"/>
      <protection hidden="1"/>
    </xf>
    <xf numFmtId="182" fontId="4" fillId="0" borderId="26" xfId="1" applyNumberFormat="1" applyFont="1" applyBorder="1" applyAlignment="1" applyProtection="1">
      <alignment horizontal="center" vertical="center" shrinkToFit="1"/>
      <protection hidden="1"/>
    </xf>
    <xf numFmtId="182" fontId="4" fillId="0" borderId="27" xfId="1" applyNumberFormat="1" applyFont="1" applyBorder="1" applyAlignment="1" applyProtection="1">
      <alignment horizontal="center" vertical="center" shrinkToFit="1"/>
      <protection hidden="1"/>
    </xf>
    <xf numFmtId="182" fontId="4" fillId="0" borderId="45" xfId="1" applyNumberFormat="1" applyFont="1" applyBorder="1" applyAlignment="1" applyProtection="1">
      <alignment horizontal="center" vertical="center" shrinkToFit="1"/>
      <protection hidden="1"/>
    </xf>
    <xf numFmtId="182" fontId="4" fillId="0" borderId="38" xfId="1" applyNumberFormat="1" applyFont="1" applyBorder="1" applyAlignment="1" applyProtection="1">
      <alignment horizontal="center" vertical="center" shrinkToFit="1"/>
      <protection hidden="1"/>
    </xf>
    <xf numFmtId="182" fontId="4" fillId="0" borderId="39" xfId="1" applyNumberFormat="1" applyFont="1" applyBorder="1" applyAlignment="1" applyProtection="1">
      <alignment horizontal="center" vertical="center" shrinkToFit="1"/>
      <protection hidden="1"/>
    </xf>
    <xf numFmtId="182" fontId="4" fillId="0" borderId="55" xfId="1" applyNumberFormat="1" applyFont="1" applyBorder="1" applyAlignment="1" applyProtection="1">
      <alignment horizontal="center" vertical="center" shrinkToFit="1"/>
      <protection hidden="1"/>
    </xf>
    <xf numFmtId="0" fontId="7" fillId="0" borderId="133" xfId="1" applyFont="1" applyBorder="1" applyAlignment="1" applyProtection="1">
      <alignment horizontal="center" vertical="center" shrinkToFit="1"/>
      <protection hidden="1"/>
    </xf>
    <xf numFmtId="0" fontId="8" fillId="0" borderId="35" xfId="1" applyFont="1" applyBorder="1" applyAlignment="1" applyProtection="1">
      <alignment horizontal="center" vertical="center" shrinkToFit="1"/>
      <protection hidden="1"/>
    </xf>
    <xf numFmtId="0" fontId="8" fillId="0" borderId="36" xfId="1" applyFont="1" applyBorder="1" applyAlignment="1" applyProtection="1">
      <alignment horizontal="center" vertical="center" shrinkToFit="1"/>
      <protection hidden="1"/>
    </xf>
    <xf numFmtId="0" fontId="8" fillId="0" borderId="37" xfId="1" applyFont="1" applyBorder="1" applyAlignment="1" applyProtection="1">
      <alignment horizontal="center" vertical="center" shrinkToFit="1"/>
      <protection hidden="1"/>
    </xf>
    <xf numFmtId="49" fontId="10" fillId="0" borderId="0" xfId="1" applyNumberFormat="1" applyFont="1" applyAlignment="1" applyProtection="1">
      <alignment horizontal="left" vertical="center"/>
      <protection hidden="1"/>
    </xf>
    <xf numFmtId="178" fontId="44" fillId="0" borderId="23" xfId="1" applyNumberFormat="1" applyFont="1" applyBorder="1" applyAlignment="1" applyProtection="1">
      <alignment horizontal="center" vertical="center" shrinkToFit="1"/>
      <protection hidden="1"/>
    </xf>
    <xf numFmtId="178" fontId="44" fillId="0" borderId="24" xfId="1" applyNumberFormat="1" applyFont="1" applyBorder="1" applyAlignment="1" applyProtection="1">
      <alignment horizontal="center" vertical="center" shrinkToFit="1"/>
      <protection hidden="1"/>
    </xf>
    <xf numFmtId="0" fontId="64" fillId="0" borderId="0" xfId="1" applyFont="1" applyAlignment="1" applyProtection="1">
      <alignment horizontal="left" vertical="center"/>
      <protection hidden="1"/>
    </xf>
    <xf numFmtId="176" fontId="4" fillId="28" borderId="23" xfId="1" applyNumberFormat="1" applyFont="1" applyFill="1" applyBorder="1" applyAlignment="1" applyProtection="1">
      <alignment horizontal="center" vertical="center" shrinkToFit="1"/>
      <protection hidden="1"/>
    </xf>
    <xf numFmtId="176" fontId="4" fillId="28" borderId="24" xfId="1" applyNumberFormat="1" applyFont="1" applyFill="1" applyBorder="1" applyAlignment="1" applyProtection="1">
      <alignment horizontal="center" vertical="center" shrinkToFit="1"/>
      <protection hidden="1"/>
    </xf>
    <xf numFmtId="176" fontId="4" fillId="28" borderId="25" xfId="1" applyNumberFormat="1" applyFont="1" applyFill="1" applyBorder="1" applyAlignment="1" applyProtection="1">
      <alignment horizontal="center" vertical="center" shrinkToFit="1"/>
      <protection hidden="1"/>
    </xf>
    <xf numFmtId="49" fontId="2" fillId="0" borderId="26" xfId="1" applyNumberFormat="1" applyFont="1" applyBorder="1" applyAlignment="1" applyProtection="1">
      <alignment horizontal="center" vertical="center" shrinkToFit="1"/>
      <protection hidden="1"/>
    </xf>
    <xf numFmtId="49" fontId="2" fillId="0" borderId="27" xfId="1" applyNumberFormat="1" applyFont="1" applyBorder="1" applyAlignment="1" applyProtection="1">
      <alignment horizontal="center" vertical="center" shrinkToFit="1"/>
      <protection hidden="1"/>
    </xf>
    <xf numFmtId="49" fontId="2" fillId="0" borderId="45" xfId="1" applyNumberFormat="1" applyFont="1" applyBorder="1" applyAlignment="1" applyProtection="1">
      <alignment horizontal="center" vertical="center" shrinkToFit="1"/>
      <protection hidden="1"/>
    </xf>
    <xf numFmtId="49" fontId="2" fillId="0" borderId="38" xfId="1" applyNumberFormat="1" applyFont="1" applyBorder="1" applyAlignment="1" applyProtection="1">
      <alignment horizontal="center" vertical="center" shrinkToFit="1"/>
      <protection hidden="1"/>
    </xf>
    <xf numFmtId="49" fontId="2" fillId="0" borderId="39" xfId="1" applyNumberFormat="1" applyFont="1" applyBorder="1" applyAlignment="1" applyProtection="1">
      <alignment horizontal="center" vertical="center" shrinkToFit="1"/>
      <protection hidden="1"/>
    </xf>
    <xf numFmtId="49" fontId="2" fillId="0" borderId="55" xfId="1" applyNumberFormat="1" applyFont="1" applyBorder="1" applyAlignment="1" applyProtection="1">
      <alignment horizontal="center" vertical="center" shrinkToFit="1"/>
      <protection hidden="1"/>
    </xf>
    <xf numFmtId="0" fontId="8" fillId="28" borderId="35" xfId="1" applyFont="1" applyFill="1" applyBorder="1" applyAlignment="1" applyProtection="1">
      <alignment horizontal="center" vertical="center" shrinkToFit="1"/>
      <protection hidden="1"/>
    </xf>
    <xf numFmtId="0" fontId="8" fillId="28" borderId="36" xfId="1" applyFont="1" applyFill="1" applyBorder="1" applyAlignment="1" applyProtection="1">
      <alignment horizontal="center" vertical="center" shrinkToFit="1"/>
      <protection hidden="1"/>
    </xf>
    <xf numFmtId="0" fontId="8" fillId="28" borderId="37" xfId="1" applyFont="1" applyFill="1" applyBorder="1" applyAlignment="1" applyProtection="1">
      <alignment horizontal="center" vertical="center" shrinkToFit="1"/>
      <protection hidden="1"/>
    </xf>
    <xf numFmtId="178" fontId="44" fillId="28" borderId="23" xfId="1" applyNumberFormat="1" applyFont="1" applyFill="1" applyBorder="1" applyAlignment="1" applyProtection="1">
      <alignment horizontal="center" vertical="center" shrinkToFit="1"/>
      <protection hidden="1"/>
    </xf>
    <xf numFmtId="178" fontId="44" fillId="28" borderId="24" xfId="1" applyNumberFormat="1" applyFont="1" applyFill="1" applyBorder="1" applyAlignment="1" applyProtection="1">
      <alignment horizontal="center" vertical="center" shrinkToFit="1"/>
      <protection hidden="1"/>
    </xf>
    <xf numFmtId="0" fontId="2" fillId="27" borderId="44" xfId="1" applyFont="1" applyFill="1" applyBorder="1" applyAlignment="1" applyProtection="1">
      <alignment horizontal="left"/>
      <protection hidden="1"/>
    </xf>
    <xf numFmtId="0" fontId="10" fillId="28" borderId="28" xfId="1" applyFont="1" applyFill="1" applyBorder="1" applyAlignment="1" applyProtection="1">
      <alignment horizontal="left" vertical="center"/>
      <protection hidden="1"/>
    </xf>
    <xf numFmtId="0" fontId="10" fillId="28" borderId="29" xfId="1" applyFont="1" applyFill="1" applyBorder="1" applyAlignment="1" applyProtection="1">
      <alignment horizontal="left" vertical="center"/>
      <protection hidden="1"/>
    </xf>
    <xf numFmtId="0" fontId="2" fillId="28" borderId="29" xfId="1" applyFont="1" applyFill="1" applyBorder="1" applyAlignment="1" applyProtection="1">
      <alignment horizontal="left" vertical="center"/>
      <protection hidden="1"/>
    </xf>
    <xf numFmtId="0" fontId="2" fillId="28" borderId="30" xfId="1" applyFont="1" applyFill="1" applyBorder="1" applyAlignment="1" applyProtection="1">
      <alignment horizontal="left" vertical="center"/>
      <protection hidden="1"/>
    </xf>
    <xf numFmtId="0" fontId="57" fillId="0" borderId="0" xfId="1" applyFont="1" applyAlignment="1" applyProtection="1">
      <alignment horizontal="center" vertical="center"/>
      <protection hidden="1"/>
    </xf>
    <xf numFmtId="0" fontId="2" fillId="28" borderId="46" xfId="1" applyFont="1" applyFill="1" applyBorder="1" applyAlignment="1" applyProtection="1">
      <alignment horizontal="left" vertical="center" shrinkToFit="1"/>
      <protection hidden="1"/>
    </xf>
    <xf numFmtId="0" fontId="2" fillId="28" borderId="0" xfId="1" applyFont="1" applyFill="1" applyAlignment="1" applyProtection="1">
      <alignment horizontal="left" vertical="center" shrinkToFit="1"/>
      <protection hidden="1"/>
    </xf>
    <xf numFmtId="0" fontId="2" fillId="28" borderId="47" xfId="1" applyFont="1" applyFill="1" applyBorder="1" applyAlignment="1" applyProtection="1">
      <alignment horizontal="left" vertical="center" shrinkToFit="1"/>
      <protection hidden="1"/>
    </xf>
    <xf numFmtId="49" fontId="2" fillId="0" borderId="55" xfId="106" applyNumberFormat="1" applyFont="1" applyBorder="1" applyAlignment="1" applyProtection="1">
      <alignment horizontal="left" vertical="center" wrapText="1" shrinkToFit="1"/>
      <protection hidden="1"/>
    </xf>
    <xf numFmtId="49" fontId="2" fillId="0" borderId="56" xfId="106" applyNumberFormat="1" applyFont="1" applyBorder="1" applyAlignment="1" applyProtection="1">
      <alignment horizontal="left" vertical="center" shrinkToFit="1"/>
      <protection hidden="1"/>
    </xf>
    <xf numFmtId="49" fontId="2" fillId="0" borderId="51" xfId="106" applyNumberFormat="1" applyFont="1" applyBorder="1" applyAlignment="1" applyProtection="1">
      <alignment horizontal="left" vertical="center" shrinkToFit="1"/>
      <protection hidden="1"/>
    </xf>
    <xf numFmtId="49" fontId="2" fillId="0" borderId="31" xfId="106" applyNumberFormat="1" applyFont="1" applyBorder="1" applyAlignment="1" applyProtection="1">
      <alignment horizontal="left" vertical="center" shrinkToFit="1"/>
      <protection hidden="1"/>
    </xf>
    <xf numFmtId="49" fontId="9" fillId="28" borderId="48" xfId="106" applyNumberFormat="1" applyFont="1" applyFill="1" applyBorder="1" applyAlignment="1" applyProtection="1">
      <alignment horizontal="center" vertical="center" shrinkToFit="1"/>
      <protection hidden="1"/>
    </xf>
    <xf numFmtId="49" fontId="9" fillId="28" borderId="49" xfId="106" applyNumberFormat="1" applyFont="1" applyFill="1" applyBorder="1" applyAlignment="1" applyProtection="1">
      <alignment horizontal="center" vertical="center" shrinkToFit="1"/>
      <protection hidden="1"/>
    </xf>
    <xf numFmtId="49" fontId="9" fillId="28" borderId="50" xfId="106" applyNumberFormat="1" applyFont="1" applyFill="1" applyBorder="1" applyAlignment="1" applyProtection="1">
      <alignment horizontal="center" vertical="center" shrinkToFit="1"/>
      <protection hidden="1"/>
    </xf>
    <xf numFmtId="49" fontId="9" fillId="28" borderId="52" xfId="106" applyNumberFormat="1" applyFont="1" applyFill="1" applyBorder="1" applyAlignment="1" applyProtection="1">
      <alignment horizontal="center" vertical="center" shrinkToFit="1"/>
      <protection hidden="1"/>
    </xf>
    <xf numFmtId="49" fontId="9" fillId="28" borderId="53" xfId="106" applyNumberFormat="1" applyFont="1" applyFill="1" applyBorder="1" applyAlignment="1" applyProtection="1">
      <alignment horizontal="center" vertical="center" shrinkToFit="1"/>
      <protection hidden="1"/>
    </xf>
    <xf numFmtId="49" fontId="9" fillId="28" borderId="54" xfId="106" applyNumberFormat="1" applyFont="1" applyFill="1" applyBorder="1" applyAlignment="1" applyProtection="1">
      <alignment horizontal="center" vertical="center" shrinkToFit="1"/>
      <protection hidden="1"/>
    </xf>
    <xf numFmtId="0" fontId="49" fillId="27" borderId="31" xfId="1" applyFont="1" applyFill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vertical="center"/>
      <protection hidden="1"/>
    </xf>
    <xf numFmtId="0" fontId="10" fillId="28" borderId="41" xfId="1" applyFont="1" applyFill="1" applyBorder="1" applyAlignment="1" applyProtection="1">
      <alignment horizontal="left" vertical="center"/>
      <protection hidden="1"/>
    </xf>
    <xf numFmtId="0" fontId="10" fillId="28" borderId="42" xfId="1" applyFont="1" applyFill="1" applyBorder="1" applyAlignment="1" applyProtection="1">
      <alignment horizontal="left" vertical="center"/>
      <protection hidden="1"/>
    </xf>
    <xf numFmtId="0" fontId="2" fillId="28" borderId="42" xfId="1" applyFont="1" applyFill="1" applyBorder="1" applyAlignment="1" applyProtection="1">
      <alignment horizontal="left" vertical="center"/>
      <protection hidden="1"/>
    </xf>
    <xf numFmtId="0" fontId="2" fillId="28" borderId="43" xfId="1" applyFont="1" applyFill="1" applyBorder="1" applyAlignment="1" applyProtection="1">
      <alignment horizontal="left" vertical="center"/>
      <protection hidden="1"/>
    </xf>
    <xf numFmtId="49" fontId="9" fillId="28" borderId="57" xfId="1" applyNumberFormat="1" applyFont="1" applyFill="1" applyBorder="1" applyAlignment="1" applyProtection="1">
      <alignment horizontal="center" vertical="center"/>
      <protection hidden="1"/>
    </xf>
    <xf numFmtId="49" fontId="9" fillId="28" borderId="58" xfId="1" applyNumberFormat="1" applyFont="1" applyFill="1" applyBorder="1" applyAlignment="1" applyProtection="1">
      <alignment horizontal="center" vertical="center"/>
      <protection hidden="1"/>
    </xf>
    <xf numFmtId="49" fontId="9" fillId="28" borderId="59" xfId="1" applyNumberFormat="1" applyFont="1" applyFill="1" applyBorder="1" applyAlignment="1" applyProtection="1">
      <alignment horizontal="center" vertical="center"/>
      <protection hidden="1"/>
    </xf>
    <xf numFmtId="49" fontId="9" fillId="28" borderId="58" xfId="129" applyNumberFormat="1" applyFont="1" applyFill="1" applyBorder="1" applyAlignment="1" applyProtection="1">
      <alignment horizontal="center" vertical="center"/>
      <protection hidden="1"/>
    </xf>
    <xf numFmtId="49" fontId="9" fillId="28" borderId="59" xfId="129" applyNumberFormat="1" applyFont="1" applyFill="1" applyBorder="1" applyAlignment="1" applyProtection="1">
      <alignment horizontal="center" vertical="center"/>
      <protection hidden="1"/>
    </xf>
    <xf numFmtId="0" fontId="10" fillId="28" borderId="57" xfId="1" applyFont="1" applyFill="1" applyBorder="1" applyAlignment="1" applyProtection="1">
      <alignment horizontal="left" vertical="center" shrinkToFit="1"/>
      <protection hidden="1"/>
    </xf>
    <xf numFmtId="0" fontId="10" fillId="28" borderId="58" xfId="1" applyFont="1" applyFill="1" applyBorder="1" applyAlignment="1" applyProtection="1">
      <alignment horizontal="left" vertical="center" shrinkToFit="1"/>
      <protection hidden="1"/>
    </xf>
    <xf numFmtId="0" fontId="10" fillId="28" borderId="59" xfId="1" applyFont="1" applyFill="1" applyBorder="1" applyAlignment="1" applyProtection="1">
      <alignment horizontal="left" vertical="center" shrinkToFit="1"/>
      <protection hidden="1"/>
    </xf>
    <xf numFmtId="0" fontId="10" fillId="28" borderId="46" xfId="1" applyFont="1" applyFill="1" applyBorder="1" applyAlignment="1" applyProtection="1">
      <alignment horizontal="left" vertical="center"/>
      <protection hidden="1"/>
    </xf>
    <xf numFmtId="0" fontId="10" fillId="28" borderId="0" xfId="1" applyFont="1" applyFill="1" applyAlignment="1" applyProtection="1">
      <alignment horizontal="left" vertical="center"/>
      <protection hidden="1"/>
    </xf>
    <xf numFmtId="181" fontId="2" fillId="28" borderId="0" xfId="106" applyNumberFormat="1" applyFont="1" applyFill="1" applyAlignment="1" applyProtection="1">
      <alignment horizontal="center" vertical="center" shrinkToFit="1"/>
      <protection hidden="1"/>
    </xf>
    <xf numFmtId="181" fontId="2" fillId="28" borderId="47" xfId="106" applyNumberFormat="1" applyFont="1" applyFill="1" applyBorder="1" applyAlignment="1" applyProtection="1">
      <alignment horizontal="center" vertical="center" shrinkToFit="1"/>
      <protection hidden="1"/>
    </xf>
    <xf numFmtId="182" fontId="2" fillId="28" borderId="46" xfId="1" applyNumberFormat="1" applyFont="1" applyFill="1" applyBorder="1" applyAlignment="1" applyProtection="1">
      <alignment horizontal="left" vertical="center" shrinkToFit="1"/>
      <protection hidden="1"/>
    </xf>
    <xf numFmtId="182" fontId="2" fillId="28" borderId="0" xfId="1" applyNumberFormat="1" applyFont="1" applyFill="1" applyAlignment="1" applyProtection="1">
      <alignment horizontal="left" vertical="center" shrinkToFit="1"/>
      <protection hidden="1"/>
    </xf>
    <xf numFmtId="182" fontId="2" fillId="28" borderId="0" xfId="1" applyNumberFormat="1" applyFont="1" applyFill="1" applyAlignment="1" applyProtection="1">
      <alignment horizontal="center" vertical="center" shrinkToFit="1"/>
      <protection hidden="1"/>
    </xf>
    <xf numFmtId="182" fontId="2" fillId="28" borderId="47" xfId="1" applyNumberFormat="1" applyFont="1" applyFill="1" applyBorder="1" applyAlignment="1" applyProtection="1">
      <alignment horizontal="center" vertical="center" shrinkToFit="1"/>
      <protection hidden="1"/>
    </xf>
    <xf numFmtId="181" fontId="2" fillId="28" borderId="46" xfId="106" applyNumberFormat="1" applyFont="1" applyFill="1" applyBorder="1" applyAlignment="1" applyProtection="1">
      <alignment horizontal="left" shrinkToFit="1"/>
      <protection hidden="1"/>
    </xf>
    <xf numFmtId="181" fontId="2" fillId="28" borderId="0" xfId="106" applyNumberFormat="1" applyFont="1" applyFill="1" applyAlignment="1" applyProtection="1">
      <alignment horizontal="left" shrinkToFit="1"/>
      <protection hidden="1"/>
    </xf>
    <xf numFmtId="49" fontId="2" fillId="28" borderId="23" xfId="1" applyNumberFormat="1" applyFont="1" applyFill="1" applyBorder="1" applyAlignment="1" applyProtection="1">
      <alignment horizontal="left" vertical="center" shrinkToFit="1"/>
      <protection hidden="1"/>
    </xf>
    <xf numFmtId="49" fontId="2" fillId="28" borderId="24" xfId="1" applyNumberFormat="1" applyFont="1" applyFill="1" applyBorder="1" applyAlignment="1" applyProtection="1">
      <alignment horizontal="left" vertical="center" shrinkToFit="1"/>
      <protection hidden="1"/>
    </xf>
    <xf numFmtId="49" fontId="2" fillId="28" borderId="25" xfId="1" applyNumberFormat="1" applyFont="1" applyFill="1" applyBorder="1" applyAlignment="1" applyProtection="1">
      <alignment horizontal="left" vertical="center" shrinkToFit="1"/>
      <protection hidden="1"/>
    </xf>
    <xf numFmtId="49" fontId="9" fillId="28" borderId="23" xfId="1" applyNumberFormat="1" applyFont="1" applyFill="1" applyBorder="1" applyAlignment="1" applyProtection="1">
      <alignment horizontal="center" vertical="center" shrinkToFit="1"/>
      <protection hidden="1"/>
    </xf>
    <xf numFmtId="49" fontId="9" fillId="28" borderId="24" xfId="1" applyNumberFormat="1" applyFont="1" applyFill="1" applyBorder="1" applyAlignment="1" applyProtection="1">
      <alignment horizontal="center" vertical="center" shrinkToFit="1"/>
      <protection hidden="1"/>
    </xf>
    <xf numFmtId="49" fontId="9" fillId="28" borderId="25" xfId="1" applyNumberFormat="1" applyFont="1" applyFill="1" applyBorder="1" applyAlignment="1" applyProtection="1">
      <alignment horizontal="center" vertical="center" shrinkToFit="1"/>
      <protection hidden="1"/>
    </xf>
    <xf numFmtId="0" fontId="2" fillId="0" borderId="61" xfId="1" applyFont="1" applyBorder="1" applyAlignment="1" applyProtection="1">
      <alignment horizontal="center" vertical="center"/>
      <protection hidden="1"/>
    </xf>
    <xf numFmtId="0" fontId="2" fillId="0" borderId="39" xfId="1" applyFont="1" applyBorder="1" applyAlignment="1" applyProtection="1">
      <alignment horizontal="center" vertical="center"/>
      <protection hidden="1"/>
    </xf>
    <xf numFmtId="179" fontId="7" fillId="28" borderId="33" xfId="1" applyNumberFormat="1" applyFont="1" applyFill="1" applyBorder="1" applyAlignment="1" applyProtection="1">
      <alignment horizontal="right" vertical="center" shrinkToFit="1"/>
      <protection hidden="1"/>
    </xf>
    <xf numFmtId="0" fontId="7" fillId="28" borderId="35" xfId="1" applyFont="1" applyFill="1" applyBorder="1" applyAlignment="1" applyProtection="1">
      <alignment horizontal="center" vertical="center"/>
      <protection hidden="1"/>
    </xf>
    <xf numFmtId="0" fontId="7" fillId="28" borderId="36" xfId="1" applyFont="1" applyFill="1" applyBorder="1" applyAlignment="1" applyProtection="1">
      <alignment horizontal="center" vertical="center"/>
      <protection hidden="1"/>
    </xf>
    <xf numFmtId="0" fontId="7" fillId="28" borderId="37" xfId="1" applyFont="1" applyFill="1" applyBorder="1" applyAlignment="1" applyProtection="1">
      <alignment horizontal="center" vertical="center"/>
      <protection hidden="1"/>
    </xf>
    <xf numFmtId="176" fontId="2" fillId="28" borderId="0" xfId="1" applyNumberFormat="1" applyFont="1" applyFill="1" applyAlignment="1" applyProtection="1">
      <alignment horizontal="center" vertical="center" shrinkToFit="1"/>
      <protection hidden="1"/>
    </xf>
    <xf numFmtId="176" fontId="2" fillId="28" borderId="9" xfId="1" applyNumberFormat="1" applyFont="1" applyFill="1" applyBorder="1" applyAlignment="1" applyProtection="1">
      <alignment horizontal="center" vertical="center" shrinkToFit="1"/>
      <protection hidden="1"/>
    </xf>
    <xf numFmtId="0" fontId="2" fillId="28" borderId="71" xfId="1" applyFont="1" applyFill="1" applyBorder="1" applyAlignment="1" applyProtection="1">
      <alignment horizontal="left" vertical="center" shrinkToFit="1"/>
      <protection hidden="1"/>
    </xf>
    <xf numFmtId="0" fontId="2" fillId="28" borderId="29" xfId="1" applyFont="1" applyFill="1" applyBorder="1" applyAlignment="1" applyProtection="1">
      <alignment horizontal="left" vertical="center" shrinkToFit="1"/>
      <protection hidden="1"/>
    </xf>
    <xf numFmtId="0" fontId="2" fillId="28" borderId="30" xfId="1" applyFont="1" applyFill="1" applyBorder="1" applyAlignment="1" applyProtection="1">
      <alignment horizontal="left" vertical="center" shrinkToFit="1"/>
      <protection hidden="1"/>
    </xf>
    <xf numFmtId="0" fontId="2" fillId="28" borderId="76" xfId="1" applyFont="1" applyFill="1" applyBorder="1" applyAlignment="1" applyProtection="1">
      <alignment horizontal="left" vertical="center" shrinkToFit="1"/>
      <protection hidden="1"/>
    </xf>
    <xf numFmtId="176" fontId="10" fillId="28" borderId="28" xfId="1" applyNumberFormat="1" applyFont="1" applyFill="1" applyBorder="1" applyAlignment="1" applyProtection="1">
      <alignment horizontal="center" vertical="center" shrinkToFit="1"/>
      <protection hidden="1"/>
    </xf>
    <xf numFmtId="176" fontId="10" fillId="28" borderId="29" xfId="1" applyNumberFormat="1" applyFont="1" applyFill="1" applyBorder="1" applyAlignment="1" applyProtection="1">
      <alignment horizontal="center" vertical="center" shrinkToFit="1"/>
      <protection hidden="1"/>
    </xf>
    <xf numFmtId="176" fontId="10" fillId="28" borderId="30" xfId="1" applyNumberFormat="1" applyFont="1" applyFill="1" applyBorder="1" applyAlignment="1" applyProtection="1">
      <alignment horizontal="center" vertical="center" shrinkToFit="1"/>
      <protection hidden="1"/>
    </xf>
    <xf numFmtId="176" fontId="10" fillId="28" borderId="41" xfId="1" applyNumberFormat="1" applyFont="1" applyFill="1" applyBorder="1" applyAlignment="1" applyProtection="1">
      <alignment horizontal="center" vertical="center" shrinkToFit="1"/>
      <protection hidden="1"/>
    </xf>
    <xf numFmtId="176" fontId="10" fillId="28" borderId="42" xfId="1" applyNumberFormat="1" applyFont="1" applyFill="1" applyBorder="1" applyAlignment="1" applyProtection="1">
      <alignment horizontal="center" vertical="center" shrinkToFit="1"/>
      <protection hidden="1"/>
    </xf>
    <xf numFmtId="176" fontId="10" fillId="28" borderId="43" xfId="1" applyNumberFormat="1" applyFont="1" applyFill="1" applyBorder="1" applyAlignment="1" applyProtection="1">
      <alignment horizontal="center" vertical="center" shrinkToFit="1"/>
      <protection hidden="1"/>
    </xf>
    <xf numFmtId="0" fontId="2" fillId="28" borderId="72" xfId="1" applyFont="1" applyFill="1" applyBorder="1" applyAlignment="1" applyProtection="1">
      <alignment horizontal="left" vertical="center" shrinkToFit="1"/>
      <protection hidden="1"/>
    </xf>
    <xf numFmtId="0" fontId="2" fillId="28" borderId="73" xfId="1" applyFont="1" applyFill="1" applyBorder="1" applyAlignment="1" applyProtection="1">
      <alignment horizontal="left" vertical="center" shrinkToFit="1"/>
      <protection hidden="1"/>
    </xf>
    <xf numFmtId="0" fontId="2" fillId="28" borderId="74" xfId="1" applyFont="1" applyFill="1" applyBorder="1" applyAlignment="1" applyProtection="1">
      <alignment horizontal="left" vertical="center" shrinkToFit="1"/>
      <protection hidden="1"/>
    </xf>
    <xf numFmtId="0" fontId="2" fillId="28" borderId="75" xfId="1" applyFont="1" applyFill="1" applyBorder="1" applyAlignment="1" applyProtection="1">
      <alignment horizontal="left" vertical="center" shrinkToFit="1"/>
      <protection hidden="1"/>
    </xf>
    <xf numFmtId="0" fontId="7" fillId="28" borderId="23" xfId="1" applyFont="1" applyFill="1" applyBorder="1" applyAlignment="1" applyProtection="1">
      <alignment horizontal="center" vertical="center"/>
      <protection hidden="1"/>
    </xf>
    <xf numFmtId="0" fontId="7" fillId="28" borderId="24" xfId="1" applyFont="1" applyFill="1" applyBorder="1" applyAlignment="1" applyProtection="1">
      <alignment horizontal="center" vertical="center"/>
      <protection hidden="1"/>
    </xf>
    <xf numFmtId="0" fontId="7" fillId="28" borderId="25" xfId="1" applyFont="1" applyFill="1" applyBorder="1" applyAlignment="1" applyProtection="1">
      <alignment horizontal="center" vertical="center"/>
      <protection hidden="1"/>
    </xf>
    <xf numFmtId="177" fontId="2" fillId="28" borderId="66" xfId="1" applyNumberFormat="1" applyFont="1" applyFill="1" applyBorder="1" applyAlignment="1" applyProtection="1">
      <alignment horizontal="center" vertical="center"/>
      <protection hidden="1"/>
    </xf>
    <xf numFmtId="177" fontId="2" fillId="28" borderId="67" xfId="1" applyNumberFormat="1" applyFont="1" applyFill="1" applyBorder="1" applyAlignment="1" applyProtection="1">
      <alignment horizontal="center" vertical="center"/>
      <protection hidden="1"/>
    </xf>
    <xf numFmtId="177" fontId="2" fillId="28" borderId="68" xfId="1" applyNumberFormat="1" applyFont="1" applyFill="1" applyBorder="1" applyAlignment="1" applyProtection="1">
      <alignment horizontal="center" vertical="center"/>
      <protection hidden="1"/>
    </xf>
    <xf numFmtId="0" fontId="10" fillId="28" borderId="70" xfId="1" applyFont="1" applyFill="1" applyBorder="1" applyAlignment="1" applyProtection="1">
      <alignment horizontal="center" vertical="center" shrinkToFit="1"/>
      <protection hidden="1"/>
    </xf>
    <xf numFmtId="178" fontId="7" fillId="28" borderId="70" xfId="1" applyNumberFormat="1" applyFont="1" applyFill="1" applyBorder="1" applyAlignment="1" applyProtection="1">
      <alignment horizontal="center" vertical="center" shrinkToFit="1"/>
      <protection hidden="1"/>
    </xf>
    <xf numFmtId="179" fontId="7" fillId="28" borderId="70" xfId="1" applyNumberFormat="1" applyFont="1" applyFill="1" applyBorder="1" applyAlignment="1" applyProtection="1">
      <alignment horizontal="right" vertical="center" shrinkToFit="1"/>
      <protection hidden="1"/>
    </xf>
    <xf numFmtId="49" fontId="2" fillId="28" borderId="134" xfId="1" applyNumberFormat="1" applyFont="1" applyFill="1" applyBorder="1" applyAlignment="1" applyProtection="1">
      <alignment horizontal="center" vertical="center"/>
      <protection hidden="1"/>
    </xf>
    <xf numFmtId="49" fontId="2" fillId="28" borderId="135" xfId="1" applyNumberFormat="1" applyFont="1" applyFill="1" applyBorder="1" applyAlignment="1" applyProtection="1">
      <alignment horizontal="center" vertical="center"/>
      <protection hidden="1"/>
    </xf>
    <xf numFmtId="49" fontId="2" fillId="28" borderId="136" xfId="1" applyNumberFormat="1" applyFont="1" applyFill="1" applyBorder="1" applyAlignment="1" applyProtection="1">
      <alignment horizontal="center" vertical="center"/>
      <protection hidden="1"/>
    </xf>
    <xf numFmtId="49" fontId="2" fillId="28" borderId="137" xfId="1" applyNumberFormat="1" applyFont="1" applyFill="1" applyBorder="1" applyAlignment="1" applyProtection="1">
      <alignment horizontal="center" vertical="center"/>
      <protection hidden="1"/>
    </xf>
    <xf numFmtId="49" fontId="2" fillId="28" borderId="138" xfId="1" applyNumberFormat="1" applyFont="1" applyFill="1" applyBorder="1" applyAlignment="1" applyProtection="1">
      <alignment horizontal="center" vertical="center"/>
      <protection hidden="1"/>
    </xf>
    <xf numFmtId="49" fontId="2" fillId="28" borderId="139" xfId="1" applyNumberFormat="1" applyFont="1" applyFill="1" applyBorder="1" applyAlignment="1" applyProtection="1">
      <alignment horizontal="center" vertical="center"/>
      <protection hidden="1"/>
    </xf>
    <xf numFmtId="49" fontId="2" fillId="0" borderId="22" xfId="1" applyNumberFormat="1" applyFont="1" applyBorder="1" applyAlignment="1" applyProtection="1">
      <alignment horizontal="left" vertical="center" shrinkToFit="1"/>
      <protection hidden="1"/>
    </xf>
    <xf numFmtId="0" fontId="2" fillId="28" borderId="38" xfId="1" applyFont="1" applyFill="1" applyBorder="1" applyAlignment="1" applyProtection="1">
      <alignment horizontal="left" vertical="center" shrinkToFit="1"/>
      <protection hidden="1"/>
    </xf>
    <xf numFmtId="0" fontId="2" fillId="28" borderId="39" xfId="1" applyFont="1" applyFill="1" applyBorder="1" applyAlignment="1" applyProtection="1">
      <alignment horizontal="left" vertical="center" shrinkToFit="1"/>
      <protection hidden="1"/>
    </xf>
    <xf numFmtId="0" fontId="2" fillId="28" borderId="40" xfId="1" applyFont="1" applyFill="1" applyBorder="1" applyAlignment="1" applyProtection="1">
      <alignment horizontal="left" vertical="center" shrinkToFit="1"/>
      <protection hidden="1"/>
    </xf>
    <xf numFmtId="0" fontId="2" fillId="28" borderId="77" xfId="1" applyFont="1" applyFill="1" applyBorder="1" applyAlignment="1" applyProtection="1">
      <alignment horizontal="left" vertical="center" shrinkToFit="1"/>
      <protection hidden="1"/>
    </xf>
    <xf numFmtId="0" fontId="2" fillId="28" borderId="78" xfId="1" applyFont="1" applyFill="1" applyBorder="1" applyAlignment="1" applyProtection="1">
      <alignment horizontal="left" vertical="center" shrinkToFit="1"/>
      <protection hidden="1"/>
    </xf>
    <xf numFmtId="0" fontId="2" fillId="28" borderId="79" xfId="1" applyFont="1" applyFill="1" applyBorder="1" applyAlignment="1" applyProtection="1">
      <alignment horizontal="left" vertical="center" shrinkToFit="1"/>
      <protection hidden="1"/>
    </xf>
    <xf numFmtId="0" fontId="2" fillId="27" borderId="71" xfId="1" applyFont="1" applyFill="1" applyBorder="1" applyAlignment="1" applyProtection="1">
      <alignment horizontal="center" vertical="center"/>
      <protection hidden="1"/>
    </xf>
    <xf numFmtId="0" fontId="2" fillId="27" borderId="29" xfId="1" applyFont="1" applyFill="1" applyBorder="1" applyAlignment="1" applyProtection="1">
      <alignment horizontal="center" vertical="center"/>
      <protection hidden="1"/>
    </xf>
    <xf numFmtId="0" fontId="2" fillId="27" borderId="80" xfId="1" applyFont="1" applyFill="1" applyBorder="1" applyAlignment="1" applyProtection="1">
      <alignment horizontal="center" vertical="center"/>
      <protection hidden="1"/>
    </xf>
    <xf numFmtId="6" fontId="6" fillId="0" borderId="76" xfId="1" applyNumberFormat="1" applyFont="1" applyBorder="1" applyAlignment="1" applyProtection="1">
      <alignment horizontal="right" vertical="center" shrinkToFit="1"/>
      <protection hidden="1"/>
    </xf>
    <xf numFmtId="6" fontId="6" fillId="0" borderId="0" xfId="1" applyNumberFormat="1" applyFont="1" applyAlignment="1" applyProtection="1">
      <alignment horizontal="right" vertical="center" shrinkToFit="1"/>
      <protection hidden="1"/>
    </xf>
    <xf numFmtId="6" fontId="6" fillId="0" borderId="38" xfId="1" applyNumberFormat="1" applyFont="1" applyBorder="1" applyAlignment="1" applyProtection="1">
      <alignment horizontal="right" vertical="center" shrinkToFit="1"/>
      <protection hidden="1"/>
    </xf>
    <xf numFmtId="6" fontId="6" fillId="0" borderId="39" xfId="1" applyNumberFormat="1" applyFont="1" applyBorder="1" applyAlignment="1" applyProtection="1">
      <alignment horizontal="right" vertical="center" shrinkToFit="1"/>
      <protection hidden="1"/>
    </xf>
    <xf numFmtId="0" fontId="2" fillId="27" borderId="26" xfId="112" applyFont="1" applyFill="1" applyBorder="1" applyAlignment="1" applyProtection="1">
      <alignment horizontal="center" vertical="center"/>
      <protection hidden="1"/>
    </xf>
    <xf numFmtId="0" fontId="2" fillId="27" borderId="27" xfId="112" applyFont="1" applyFill="1" applyBorder="1" applyAlignment="1" applyProtection="1">
      <alignment horizontal="center" vertical="center"/>
      <protection hidden="1"/>
    </xf>
    <xf numFmtId="0" fontId="2" fillId="27" borderId="45" xfId="112" applyFont="1" applyFill="1" applyBorder="1" applyAlignment="1" applyProtection="1">
      <alignment horizontal="center" vertical="center"/>
      <protection hidden="1"/>
    </xf>
    <xf numFmtId="0" fontId="2" fillId="27" borderId="38" xfId="112" applyFont="1" applyFill="1" applyBorder="1" applyAlignment="1" applyProtection="1">
      <alignment horizontal="center" vertical="center"/>
      <protection hidden="1"/>
    </xf>
    <xf numFmtId="0" fontId="2" fillId="27" borderId="39" xfId="112" applyFont="1" applyFill="1" applyBorder="1" applyAlignment="1" applyProtection="1">
      <alignment horizontal="center" vertical="center"/>
      <protection hidden="1"/>
    </xf>
    <xf numFmtId="0" fontId="2" fillId="27" borderId="55" xfId="112" applyFont="1" applyFill="1" applyBorder="1" applyAlignment="1" applyProtection="1">
      <alignment horizontal="center" vertical="center"/>
      <protection hidden="1"/>
    </xf>
    <xf numFmtId="6" fontId="7" fillId="3" borderId="76" xfId="112" applyNumberFormat="1" applyFont="1" applyFill="1" applyBorder="1" applyAlignment="1" applyProtection="1">
      <alignment horizontal="right" vertical="center"/>
      <protection hidden="1"/>
    </xf>
    <xf numFmtId="6" fontId="7" fillId="3" borderId="0" xfId="112" applyNumberFormat="1" applyFont="1" applyFill="1" applyAlignment="1" applyProtection="1">
      <alignment horizontal="right" vertical="center"/>
      <protection hidden="1"/>
    </xf>
    <xf numFmtId="6" fontId="7" fillId="3" borderId="81" xfId="112" applyNumberFormat="1" applyFont="1" applyFill="1" applyBorder="1" applyAlignment="1" applyProtection="1">
      <alignment horizontal="right" vertical="center"/>
      <protection hidden="1"/>
    </xf>
    <xf numFmtId="6" fontId="7" fillId="3" borderId="38" xfId="112" applyNumberFormat="1" applyFont="1" applyFill="1" applyBorder="1" applyAlignment="1" applyProtection="1">
      <alignment horizontal="right" vertical="center"/>
      <protection hidden="1"/>
    </xf>
    <xf numFmtId="6" fontId="7" fillId="3" borderId="39" xfId="112" applyNumberFormat="1" applyFont="1" applyFill="1" applyBorder="1" applyAlignment="1" applyProtection="1">
      <alignment horizontal="right" vertical="center"/>
      <protection hidden="1"/>
    </xf>
    <xf numFmtId="6" fontId="7" fillId="3" borderId="55" xfId="112" applyNumberFormat="1" applyFont="1" applyFill="1" applyBorder="1" applyAlignment="1" applyProtection="1">
      <alignment horizontal="right" vertical="center"/>
      <protection hidden="1"/>
    </xf>
  </cellXfs>
  <cellStyles count="143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アクセント 1 2" xfId="22" xr:uid="{00000000-0005-0000-0000-000012000000}"/>
    <cellStyle name="アクセント 2 2" xfId="23" xr:uid="{00000000-0005-0000-0000-000013000000}"/>
    <cellStyle name="アクセント 3 2" xfId="24" xr:uid="{00000000-0005-0000-0000-000014000000}"/>
    <cellStyle name="アクセント 4 2" xfId="25" xr:uid="{00000000-0005-0000-0000-000015000000}"/>
    <cellStyle name="アクセント 5 2" xfId="26" xr:uid="{00000000-0005-0000-0000-000016000000}"/>
    <cellStyle name="アクセント 6 2" xfId="27" xr:uid="{00000000-0005-0000-0000-000017000000}"/>
    <cellStyle name="タイトル 2" xfId="28" xr:uid="{00000000-0005-0000-0000-000018000000}"/>
    <cellStyle name="チェック セル 2" xfId="29" xr:uid="{00000000-0005-0000-0000-000019000000}"/>
    <cellStyle name="どちらでもない 2" xfId="30" xr:uid="{00000000-0005-0000-0000-00001A000000}"/>
    <cellStyle name="パーセント 2" xfId="31" xr:uid="{00000000-0005-0000-0000-00001B000000}"/>
    <cellStyle name="パーセント 2 2" xfId="32" xr:uid="{00000000-0005-0000-0000-00001C000000}"/>
    <cellStyle name="パーセント 2 3" xfId="33" xr:uid="{00000000-0005-0000-0000-00001D000000}"/>
    <cellStyle name="パーセント 2 4" xfId="34" xr:uid="{00000000-0005-0000-0000-00001E000000}"/>
    <cellStyle name="ハイパーリンク" xfId="3" builtinId="8"/>
    <cellStyle name="ハイパーリンク 2" xfId="35" xr:uid="{00000000-0005-0000-0000-000020000000}"/>
    <cellStyle name="メモ 2" xfId="36" xr:uid="{00000000-0005-0000-0000-000021000000}"/>
    <cellStyle name="メモ 2 2" xfId="37" xr:uid="{00000000-0005-0000-0000-000022000000}"/>
    <cellStyle name="メモ 2 3" xfId="38" xr:uid="{00000000-0005-0000-0000-000023000000}"/>
    <cellStyle name="メモ 2 4" xfId="39" xr:uid="{00000000-0005-0000-0000-000024000000}"/>
    <cellStyle name="メモ 2 5" xfId="40" xr:uid="{00000000-0005-0000-0000-000025000000}"/>
    <cellStyle name="メモ 2 6" xfId="41" xr:uid="{00000000-0005-0000-0000-000026000000}"/>
    <cellStyle name="リンク セル 2" xfId="42" xr:uid="{00000000-0005-0000-0000-000027000000}"/>
    <cellStyle name="悪い 2" xfId="43" xr:uid="{00000000-0005-0000-0000-000028000000}"/>
    <cellStyle name="計算 2" xfId="44" xr:uid="{00000000-0005-0000-0000-000029000000}"/>
    <cellStyle name="計算 2 2" xfId="45" xr:uid="{00000000-0005-0000-0000-00002A000000}"/>
    <cellStyle name="計算 2 3" xfId="46" xr:uid="{00000000-0005-0000-0000-00002B000000}"/>
    <cellStyle name="計算 2 4" xfId="47" xr:uid="{00000000-0005-0000-0000-00002C000000}"/>
    <cellStyle name="計算 2 5" xfId="48" xr:uid="{00000000-0005-0000-0000-00002D000000}"/>
    <cellStyle name="計算 2 6" xfId="49" xr:uid="{00000000-0005-0000-0000-00002E000000}"/>
    <cellStyle name="警告文 2" xfId="50" xr:uid="{00000000-0005-0000-0000-00002F000000}"/>
    <cellStyle name="桁区切り" xfId="142" builtinId="6"/>
    <cellStyle name="桁区切り [0.00] 2" xfId="141" xr:uid="{00000000-0005-0000-0000-000031000000}"/>
    <cellStyle name="桁区切り 2" xfId="51" xr:uid="{00000000-0005-0000-0000-000032000000}"/>
    <cellStyle name="桁区切り 2 2" xfId="52" xr:uid="{00000000-0005-0000-0000-000033000000}"/>
    <cellStyle name="桁区切り 2 3" xfId="53" xr:uid="{00000000-0005-0000-0000-000034000000}"/>
    <cellStyle name="桁区切り 2 4" xfId="54" xr:uid="{00000000-0005-0000-0000-000035000000}"/>
    <cellStyle name="桁区切り 3" xfId="55" xr:uid="{00000000-0005-0000-0000-000036000000}"/>
    <cellStyle name="桁区切り 4" xfId="56" xr:uid="{00000000-0005-0000-0000-000037000000}"/>
    <cellStyle name="見出し 1 2" xfId="57" xr:uid="{00000000-0005-0000-0000-000038000000}"/>
    <cellStyle name="見出し 2 2" xfId="58" xr:uid="{00000000-0005-0000-0000-000039000000}"/>
    <cellStyle name="見出し 3 2" xfId="59" xr:uid="{00000000-0005-0000-0000-00003A000000}"/>
    <cellStyle name="見出し 4 2" xfId="60" xr:uid="{00000000-0005-0000-0000-00003B000000}"/>
    <cellStyle name="集計 2" xfId="61" xr:uid="{00000000-0005-0000-0000-00003C000000}"/>
    <cellStyle name="集計 2 2" xfId="62" xr:uid="{00000000-0005-0000-0000-00003D000000}"/>
    <cellStyle name="集計 2 3" xfId="63" xr:uid="{00000000-0005-0000-0000-00003E000000}"/>
    <cellStyle name="集計 2 4" xfId="64" xr:uid="{00000000-0005-0000-0000-00003F000000}"/>
    <cellStyle name="集計 2 5" xfId="65" xr:uid="{00000000-0005-0000-0000-000040000000}"/>
    <cellStyle name="集計 2 6" xfId="66" xr:uid="{00000000-0005-0000-0000-000041000000}"/>
    <cellStyle name="出力 2" xfId="67" xr:uid="{00000000-0005-0000-0000-000042000000}"/>
    <cellStyle name="出力 2 2" xfId="68" xr:uid="{00000000-0005-0000-0000-000043000000}"/>
    <cellStyle name="出力 2 3" xfId="69" xr:uid="{00000000-0005-0000-0000-000044000000}"/>
    <cellStyle name="出力 2 4" xfId="70" xr:uid="{00000000-0005-0000-0000-000045000000}"/>
    <cellStyle name="出力 2 5" xfId="71" xr:uid="{00000000-0005-0000-0000-000046000000}"/>
    <cellStyle name="出力 2 6" xfId="72" xr:uid="{00000000-0005-0000-0000-000047000000}"/>
    <cellStyle name="説明文 2" xfId="73" xr:uid="{00000000-0005-0000-0000-000048000000}"/>
    <cellStyle name="通貨 2" xfId="74" xr:uid="{00000000-0005-0000-0000-000049000000}"/>
    <cellStyle name="入力 2" xfId="75" xr:uid="{00000000-0005-0000-0000-00004A000000}"/>
    <cellStyle name="入力 2 2" xfId="76" xr:uid="{00000000-0005-0000-0000-00004B000000}"/>
    <cellStyle name="入力 2 3" xfId="77" xr:uid="{00000000-0005-0000-0000-00004C000000}"/>
    <cellStyle name="入力 2 4" xfId="78" xr:uid="{00000000-0005-0000-0000-00004D000000}"/>
    <cellStyle name="入力 2 5" xfId="79" xr:uid="{00000000-0005-0000-0000-00004E000000}"/>
    <cellStyle name="入力 2 6" xfId="80" xr:uid="{00000000-0005-0000-0000-00004F000000}"/>
    <cellStyle name="標準" xfId="0" builtinId="0"/>
    <cellStyle name="標準 10" xfId="81" xr:uid="{00000000-0005-0000-0000-000051000000}"/>
    <cellStyle name="標準 2" xfId="82" xr:uid="{00000000-0005-0000-0000-000052000000}"/>
    <cellStyle name="標準 2 2" xfId="83" xr:uid="{00000000-0005-0000-0000-000053000000}"/>
    <cellStyle name="標準 2 2 2" xfId="140" xr:uid="{00000000-0005-0000-0000-000054000000}"/>
    <cellStyle name="標準 2 3" xfId="84" xr:uid="{00000000-0005-0000-0000-000055000000}"/>
    <cellStyle name="標準 3" xfId="85" xr:uid="{00000000-0005-0000-0000-000056000000}"/>
    <cellStyle name="標準 3 2" xfId="86" xr:uid="{00000000-0005-0000-0000-000057000000}"/>
    <cellStyle name="標準 3 3" xfId="87" xr:uid="{00000000-0005-0000-0000-000058000000}"/>
    <cellStyle name="標準 3 3 2" xfId="88" xr:uid="{00000000-0005-0000-0000-000059000000}"/>
    <cellStyle name="標準 3 3 2 2" xfId="89" xr:uid="{00000000-0005-0000-0000-00005A000000}"/>
    <cellStyle name="標準 3 3 2 3" xfId="90" xr:uid="{00000000-0005-0000-0000-00005B000000}"/>
    <cellStyle name="標準 3 3 3" xfId="91" xr:uid="{00000000-0005-0000-0000-00005C000000}"/>
    <cellStyle name="標準 3 3 3 2" xfId="92" xr:uid="{00000000-0005-0000-0000-00005D000000}"/>
    <cellStyle name="標準 3 3 3 2 2" xfId="93" xr:uid="{00000000-0005-0000-0000-00005E000000}"/>
    <cellStyle name="標準 3 3 3 2 3" xfId="94" xr:uid="{00000000-0005-0000-0000-00005F000000}"/>
    <cellStyle name="標準 3 3 3 3" xfId="95" xr:uid="{00000000-0005-0000-0000-000060000000}"/>
    <cellStyle name="標準 3 3 3 4" xfId="96" xr:uid="{00000000-0005-0000-0000-000061000000}"/>
    <cellStyle name="標準 3 3 4" xfId="97" xr:uid="{00000000-0005-0000-0000-000062000000}"/>
    <cellStyle name="標準 3 3 5" xfId="98" xr:uid="{00000000-0005-0000-0000-000063000000}"/>
    <cellStyle name="標準 3 4" xfId="99" xr:uid="{00000000-0005-0000-0000-000064000000}"/>
    <cellStyle name="標準 3 4 2" xfId="100" xr:uid="{00000000-0005-0000-0000-000065000000}"/>
    <cellStyle name="標準 3 4 3" xfId="101" xr:uid="{00000000-0005-0000-0000-000066000000}"/>
    <cellStyle name="標準 3 5" xfId="102" xr:uid="{00000000-0005-0000-0000-000067000000}"/>
    <cellStyle name="標準 3 5 2" xfId="103" xr:uid="{00000000-0005-0000-0000-000068000000}"/>
    <cellStyle name="標準 3 5 2 2" xfId="104" xr:uid="{00000000-0005-0000-0000-000069000000}"/>
    <cellStyle name="標準 3 5 2 3" xfId="105" xr:uid="{00000000-0005-0000-0000-00006A000000}"/>
    <cellStyle name="標準 3 5 3" xfId="2" xr:uid="{00000000-0005-0000-0000-00006B000000}"/>
    <cellStyle name="標準 3 5 3 2" xfId="106" xr:uid="{00000000-0005-0000-0000-00006C000000}"/>
    <cellStyle name="標準 3 5 4" xfId="107" xr:uid="{00000000-0005-0000-0000-00006D000000}"/>
    <cellStyle name="標準 3 6" xfId="108" xr:uid="{00000000-0005-0000-0000-00006E000000}"/>
    <cellStyle name="標準 3 7" xfId="109" xr:uid="{00000000-0005-0000-0000-00006F000000}"/>
    <cellStyle name="標準 4" xfId="110" xr:uid="{00000000-0005-0000-0000-000070000000}"/>
    <cellStyle name="標準 4 2" xfId="111" xr:uid="{00000000-0005-0000-0000-000071000000}"/>
    <cellStyle name="標準 4 2 2" xfId="112" xr:uid="{00000000-0005-0000-0000-000072000000}"/>
    <cellStyle name="標準 4 2 2 2" xfId="113" xr:uid="{00000000-0005-0000-0000-000073000000}"/>
    <cellStyle name="標準 4 2 2 3" xfId="114" xr:uid="{00000000-0005-0000-0000-000074000000}"/>
    <cellStyle name="標準 4 2 3" xfId="115" xr:uid="{00000000-0005-0000-0000-000075000000}"/>
    <cellStyle name="標準 4 2 3 2" xfId="116" xr:uid="{00000000-0005-0000-0000-000076000000}"/>
    <cellStyle name="標準 4 2 3 2 2" xfId="117" xr:uid="{00000000-0005-0000-0000-000077000000}"/>
    <cellStyle name="標準 4 2 3 2 3" xfId="118" xr:uid="{00000000-0005-0000-0000-000078000000}"/>
    <cellStyle name="標準 4 2 3 3" xfId="119" xr:uid="{00000000-0005-0000-0000-000079000000}"/>
    <cellStyle name="標準 4 2 3 4" xfId="120" xr:uid="{00000000-0005-0000-0000-00007A000000}"/>
    <cellStyle name="標準 4 3" xfId="121" xr:uid="{00000000-0005-0000-0000-00007B000000}"/>
    <cellStyle name="標準 4 3 2" xfId="122" xr:uid="{00000000-0005-0000-0000-00007C000000}"/>
    <cellStyle name="標準 4 3 3" xfId="123" xr:uid="{00000000-0005-0000-0000-00007D000000}"/>
    <cellStyle name="標準 4 4" xfId="124" xr:uid="{00000000-0005-0000-0000-00007E000000}"/>
    <cellStyle name="標準 4 4 2" xfId="125" xr:uid="{00000000-0005-0000-0000-00007F000000}"/>
    <cellStyle name="標準 4 5" xfId="126" xr:uid="{00000000-0005-0000-0000-000080000000}"/>
    <cellStyle name="標準 4 5 2" xfId="127" xr:uid="{00000000-0005-0000-0000-000081000000}"/>
    <cellStyle name="標準 4 5 2 2" xfId="128" xr:uid="{00000000-0005-0000-0000-000082000000}"/>
    <cellStyle name="標準 4 5 3" xfId="1" xr:uid="{00000000-0005-0000-0000-000083000000}"/>
    <cellStyle name="標準 4 5 3 2" xfId="129" xr:uid="{00000000-0005-0000-0000-000084000000}"/>
    <cellStyle name="標準 4 5 4" xfId="130" xr:uid="{00000000-0005-0000-0000-000085000000}"/>
    <cellStyle name="標準 5" xfId="131" xr:uid="{00000000-0005-0000-0000-000086000000}"/>
    <cellStyle name="標準 6" xfId="132" xr:uid="{00000000-0005-0000-0000-000087000000}"/>
    <cellStyle name="標準 7" xfId="133" xr:uid="{00000000-0005-0000-0000-000088000000}"/>
    <cellStyle name="標準 8" xfId="134" xr:uid="{00000000-0005-0000-0000-000089000000}"/>
    <cellStyle name="標準 8 2" xfId="135" xr:uid="{00000000-0005-0000-0000-00008A000000}"/>
    <cellStyle name="標準 8 3" xfId="136" xr:uid="{00000000-0005-0000-0000-00008B000000}"/>
    <cellStyle name="標準 9" xfId="137" xr:uid="{00000000-0005-0000-0000-00008C000000}"/>
    <cellStyle name="未定義" xfId="138" xr:uid="{00000000-0005-0000-0000-00008D000000}"/>
    <cellStyle name="良い 2" xfId="139" xr:uid="{00000000-0005-0000-0000-00008E000000}"/>
  </cellStyles>
  <dxfs count="10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00FF"/>
      </font>
    </dxf>
    <dxf>
      <font>
        <color rgb="FF0000FF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C000"/>
      </font>
    </dxf>
    <dxf>
      <font>
        <color rgb="FFFFC000"/>
      </font>
    </dxf>
    <dxf>
      <font>
        <color rgb="FFFFC000"/>
      </font>
    </dxf>
    <dxf>
      <font>
        <color rgb="FFFFC000"/>
      </font>
    </dxf>
    <dxf>
      <font>
        <color rgb="FFFFC000"/>
      </font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00FF"/>
      </font>
    </dxf>
    <dxf>
      <font>
        <color rgb="FF0000FF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C000"/>
      </font>
    </dxf>
    <dxf>
      <font>
        <color rgb="FFFFC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00FF"/>
      </font>
    </dxf>
    <dxf>
      <font>
        <color rgb="FF0000FF"/>
      </font>
    </dxf>
    <dxf>
      <font>
        <color rgb="FF0000FF"/>
      </font>
    </dxf>
    <dxf>
      <font>
        <color rgb="FF0000FF"/>
      </font>
    </dxf>
    <dxf>
      <font>
        <color rgb="FF0000FF"/>
      </font>
    </dxf>
    <dxf>
      <font>
        <color rgb="FF0000FF"/>
      </font>
    </dxf>
    <dxf>
      <font>
        <color rgb="FF0000FF"/>
      </font>
    </dxf>
    <dxf>
      <font>
        <color rgb="FF0000FF"/>
      </font>
    </dxf>
    <dxf>
      <font>
        <color rgb="FF0000FF"/>
      </font>
    </dxf>
    <dxf>
      <font>
        <color rgb="FF0000FF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33CC33"/>
      <color rgb="FF008000"/>
      <color rgb="FF66FF66"/>
      <color rgb="FFFFFFCC"/>
      <color rgb="FF0000FF"/>
      <color rgb="FF00FF00"/>
      <color rgb="FFCCFFCC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入力用!$AW$3" lockText="1" noThreeD="1"/>
</file>

<file path=xl/ctrlProps/ctrlProp2.xml><?xml version="1.0" encoding="utf-8"?>
<formControlPr xmlns="http://schemas.microsoft.com/office/spreadsheetml/2009/9/main" objectType="CheckBox" fmlaLink="入力用!$AI$17" lockText="1" noThreeD="1"/>
</file>

<file path=xl/ctrlProps/ctrlProp3.xml><?xml version="1.0" encoding="utf-8"?>
<formControlPr xmlns="http://schemas.microsoft.com/office/spreadsheetml/2009/9/main" objectType="CheckBox" fmlaLink="$AW$3" lockText="1" noThreeD="1"/>
</file>

<file path=xl/ctrlProps/ctrlProp4.xml><?xml version="1.0" encoding="utf-8"?>
<formControlPr xmlns="http://schemas.microsoft.com/office/spreadsheetml/2009/9/main" objectType="CheckBox" fmlaLink="$AI$17" lockText="1" noThreeD="1"/>
</file>

<file path=xl/ctrlProps/ctrlProp5.xml><?xml version="1.0" encoding="utf-8"?>
<formControlPr xmlns="http://schemas.microsoft.com/office/spreadsheetml/2009/9/main" objectType="CheckBox" fmlaLink="$AW$3" lockText="1" noThreeD="1"/>
</file>

<file path=xl/ctrlProps/ctrlProp6.xml><?xml version="1.0" encoding="utf-8"?>
<formControlPr xmlns="http://schemas.microsoft.com/office/spreadsheetml/2009/9/main" objectType="CheckBox" fmlaLink="$AI$17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66675</xdr:colOff>
          <xdr:row>1</xdr:row>
          <xdr:rowOff>66675</xdr:rowOff>
        </xdr:from>
        <xdr:to>
          <xdr:col>49</xdr:col>
          <xdr:colOff>104775</xdr:colOff>
          <xdr:row>1</xdr:row>
          <xdr:rowOff>247650</xdr:rowOff>
        </xdr:to>
        <xdr:sp macro="" textlink="">
          <xdr:nvSpPr>
            <xdr:cNvPr id="8193" name="単価契約チェック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E3E3E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190500</xdr:colOff>
          <xdr:row>15</xdr:row>
          <xdr:rowOff>0</xdr:rowOff>
        </xdr:from>
        <xdr:to>
          <xdr:col>35</xdr:col>
          <xdr:colOff>85725</xdr:colOff>
          <xdr:row>16</xdr:row>
          <xdr:rowOff>9525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66675</xdr:colOff>
          <xdr:row>1</xdr:row>
          <xdr:rowOff>66675</xdr:rowOff>
        </xdr:from>
        <xdr:to>
          <xdr:col>49</xdr:col>
          <xdr:colOff>104775</xdr:colOff>
          <xdr:row>1</xdr:row>
          <xdr:rowOff>238125</xdr:rowOff>
        </xdr:to>
        <xdr:sp macro="" textlink="">
          <xdr:nvSpPr>
            <xdr:cNvPr id="1025" name="単価契約チェック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E3E3E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190500</xdr:colOff>
          <xdr:row>15</xdr:row>
          <xdr:rowOff>28575</xdr:rowOff>
        </xdr:from>
        <xdr:to>
          <xdr:col>35</xdr:col>
          <xdr:colOff>114300</xdr:colOff>
          <xdr:row>16</xdr:row>
          <xdr:rowOff>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1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36</xdr:col>
      <xdr:colOff>42333</xdr:colOff>
      <xdr:row>8</xdr:row>
      <xdr:rowOff>10583</xdr:rowOff>
    </xdr:from>
    <xdr:to>
      <xdr:col>57</xdr:col>
      <xdr:colOff>31750</xdr:colOff>
      <xdr:row>14</xdr:row>
      <xdr:rowOff>158750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281333" y="1619250"/>
          <a:ext cx="4212167" cy="1132417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/>
            <a:t>本シートを印刷しないでください。</a:t>
          </a:r>
          <a:endParaRPr kumimoji="1" lang="en-US" altLang="ja-JP" sz="1800"/>
        </a:p>
        <a:p>
          <a:pPr algn="l"/>
          <a:r>
            <a:rPr kumimoji="1" lang="ja-JP" altLang="en-US" sz="1800"/>
            <a:t>「提出印</a:t>
          </a:r>
          <a:r>
            <a:rPr kumimoji="1" lang="en-US" altLang="ja-JP" sz="1800"/>
            <a:t>	</a:t>
          </a:r>
          <a:r>
            <a:rPr kumimoji="1" lang="ja-JP" altLang="en-US" sz="1800"/>
            <a:t>刷用」を印刷（白黒）の上、</a:t>
          </a:r>
          <a:endParaRPr kumimoji="1" lang="en-US" altLang="ja-JP" sz="1800"/>
        </a:p>
        <a:p>
          <a:pPr algn="l"/>
          <a:r>
            <a:rPr kumimoji="1" lang="ja-JP" altLang="en-US" sz="1800"/>
            <a:t>ご提出ください。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66675</xdr:colOff>
          <xdr:row>1</xdr:row>
          <xdr:rowOff>66675</xdr:rowOff>
        </xdr:from>
        <xdr:to>
          <xdr:col>49</xdr:col>
          <xdr:colOff>104775</xdr:colOff>
          <xdr:row>1</xdr:row>
          <xdr:rowOff>247650</xdr:rowOff>
        </xdr:to>
        <xdr:sp macro="" textlink="">
          <xdr:nvSpPr>
            <xdr:cNvPr id="16385" name="単価契約チェック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2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E3E3E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190500</xdr:colOff>
          <xdr:row>15</xdr:row>
          <xdr:rowOff>0</xdr:rowOff>
        </xdr:from>
        <xdr:to>
          <xdr:col>35</xdr:col>
          <xdr:colOff>85725</xdr:colOff>
          <xdr:row>16</xdr:row>
          <xdr:rowOff>9525</xdr:rowOff>
        </xdr:to>
        <xdr:sp macro="" textlink="">
          <xdr:nvSpPr>
            <xdr:cNvPr id="16386" name="Check Box 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id="{00000000-0008-0000-0200-00000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16</xdr:col>
      <xdr:colOff>190499</xdr:colOff>
      <xdr:row>0</xdr:row>
      <xdr:rowOff>232834</xdr:rowOff>
    </xdr:from>
    <xdr:to>
      <xdr:col>19</xdr:col>
      <xdr:colOff>46312</xdr:colOff>
      <xdr:row>2</xdr:row>
      <xdr:rowOff>50042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7648574" y="232834"/>
          <a:ext cx="455888" cy="369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①</a:t>
          </a:r>
        </a:p>
      </xdr:txBody>
    </xdr:sp>
    <xdr:clientData/>
  </xdr:twoCellAnchor>
  <xdr:twoCellAnchor>
    <xdr:from>
      <xdr:col>4</xdr:col>
      <xdr:colOff>116417</xdr:colOff>
      <xdr:row>9</xdr:row>
      <xdr:rowOff>42333</xdr:rowOff>
    </xdr:from>
    <xdr:to>
      <xdr:col>6</xdr:col>
      <xdr:colOff>173315</xdr:colOff>
      <xdr:row>11</xdr:row>
      <xdr:rowOff>94755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5174192" y="1813983"/>
          <a:ext cx="456948" cy="376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②</a:t>
          </a:r>
        </a:p>
      </xdr:txBody>
    </xdr:sp>
    <xdr:clientData/>
  </xdr:twoCellAnchor>
  <xdr:twoCellAnchor>
    <xdr:from>
      <xdr:col>11</xdr:col>
      <xdr:colOff>42333</xdr:colOff>
      <xdr:row>14</xdr:row>
      <xdr:rowOff>115094</xdr:rowOff>
    </xdr:from>
    <xdr:to>
      <xdr:col>13</xdr:col>
      <xdr:colOff>101611</xdr:colOff>
      <xdr:row>16</xdr:row>
      <xdr:rowOff>35753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6500283" y="2734469"/>
          <a:ext cx="459328" cy="3683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③</a:t>
          </a:r>
        </a:p>
      </xdr:txBody>
    </xdr:sp>
    <xdr:clientData/>
  </xdr:twoCellAnchor>
  <xdr:twoCellAnchor>
    <xdr:from>
      <xdr:col>25</xdr:col>
      <xdr:colOff>154781</xdr:colOff>
      <xdr:row>7</xdr:row>
      <xdr:rowOff>123031</xdr:rowOff>
    </xdr:from>
    <xdr:to>
      <xdr:col>28</xdr:col>
      <xdr:colOff>10595</xdr:colOff>
      <xdr:row>10</xdr:row>
      <xdr:rowOff>42103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9413081" y="1589881"/>
          <a:ext cx="455889" cy="376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④</a:t>
          </a:r>
        </a:p>
      </xdr:txBody>
    </xdr:sp>
    <xdr:clientData/>
  </xdr:twoCellAnchor>
  <xdr:twoCellAnchor>
    <xdr:from>
      <xdr:col>25</xdr:col>
      <xdr:colOff>166689</xdr:colOff>
      <xdr:row>14</xdr:row>
      <xdr:rowOff>111124</xdr:rowOff>
    </xdr:from>
    <xdr:to>
      <xdr:col>28</xdr:col>
      <xdr:colOff>24885</xdr:colOff>
      <xdr:row>16</xdr:row>
      <xdr:rowOff>26757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9424989" y="2730499"/>
          <a:ext cx="458271" cy="3633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⑤</a:t>
          </a:r>
        </a:p>
      </xdr:txBody>
    </xdr:sp>
    <xdr:clientData/>
  </xdr:twoCellAnchor>
  <xdr:twoCellAnchor>
    <xdr:from>
      <xdr:col>43</xdr:col>
      <xdr:colOff>44979</xdr:colOff>
      <xdr:row>14</xdr:row>
      <xdr:rowOff>127000</xdr:rowOff>
    </xdr:from>
    <xdr:to>
      <xdr:col>45</xdr:col>
      <xdr:colOff>101876</xdr:colOff>
      <xdr:row>16</xdr:row>
      <xdr:rowOff>47659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12903729" y="2746375"/>
          <a:ext cx="456947" cy="3683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⑥</a:t>
          </a:r>
        </a:p>
      </xdr:txBody>
    </xdr:sp>
    <xdr:clientData/>
  </xdr:twoCellAnchor>
  <xdr:twoCellAnchor>
    <xdr:from>
      <xdr:col>5</xdr:col>
      <xdr:colOff>10583</xdr:colOff>
      <xdr:row>16</xdr:row>
      <xdr:rowOff>52917</xdr:rowOff>
    </xdr:from>
    <xdr:to>
      <xdr:col>7</xdr:col>
      <xdr:colOff>67479</xdr:colOff>
      <xdr:row>18</xdr:row>
      <xdr:rowOff>52423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5268383" y="3119967"/>
          <a:ext cx="456946" cy="3709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⑦</a:t>
          </a:r>
        </a:p>
      </xdr:txBody>
    </xdr:sp>
    <xdr:clientData/>
  </xdr:twoCellAnchor>
  <xdr:twoCellAnchor>
    <xdr:from>
      <xdr:col>35</xdr:col>
      <xdr:colOff>30427</xdr:colOff>
      <xdr:row>16</xdr:row>
      <xdr:rowOff>41009</xdr:rowOff>
    </xdr:from>
    <xdr:to>
      <xdr:col>37</xdr:col>
      <xdr:colOff>87323</xdr:colOff>
      <xdr:row>18</xdr:row>
      <xdr:rowOff>40515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11288977" y="3108059"/>
          <a:ext cx="456946" cy="3709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⑧</a:t>
          </a:r>
        </a:p>
      </xdr:txBody>
    </xdr:sp>
    <xdr:clientData/>
  </xdr:twoCellAnchor>
  <xdr:twoCellAnchor>
    <xdr:from>
      <xdr:col>46</xdr:col>
      <xdr:colOff>107156</xdr:colOff>
      <xdr:row>0</xdr:row>
      <xdr:rowOff>154781</xdr:rowOff>
    </xdr:from>
    <xdr:to>
      <xdr:col>48</xdr:col>
      <xdr:colOff>166435</xdr:colOff>
      <xdr:row>1</xdr:row>
      <xdr:rowOff>249537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13565981" y="154781"/>
          <a:ext cx="459329" cy="3709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⑨</a:t>
          </a:r>
        </a:p>
      </xdr:txBody>
    </xdr:sp>
    <xdr:clientData/>
  </xdr:twoCellAnchor>
  <xdr:twoCellAnchor>
    <xdr:from>
      <xdr:col>22</xdr:col>
      <xdr:colOff>87313</xdr:colOff>
      <xdr:row>24</xdr:row>
      <xdr:rowOff>63499</xdr:rowOff>
    </xdr:from>
    <xdr:to>
      <xdr:col>24</xdr:col>
      <xdr:colOff>144209</xdr:colOff>
      <xdr:row>26</xdr:row>
      <xdr:rowOff>40779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8745538" y="5064124"/>
          <a:ext cx="456946" cy="3773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⑪</a:t>
          </a:r>
        </a:p>
      </xdr:txBody>
    </xdr:sp>
    <xdr:clientData/>
  </xdr:twoCellAnchor>
  <xdr:twoCellAnchor>
    <xdr:from>
      <xdr:col>21</xdr:col>
      <xdr:colOff>11907</xdr:colOff>
      <xdr:row>25</xdr:row>
      <xdr:rowOff>178594</xdr:rowOff>
    </xdr:from>
    <xdr:to>
      <xdr:col>40</xdr:col>
      <xdr:colOff>22490</xdr:colOff>
      <xdr:row>31</xdr:row>
      <xdr:rowOff>92605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8470107" y="5379244"/>
          <a:ext cx="3811058" cy="1323711"/>
        </a:xfrm>
        <a:prstGeom prst="round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 b="1">
              <a:latin typeface="ＭＳ 明朝" panose="02020609040205080304" pitchFamily="17" charset="-128"/>
              <a:ea typeface="ＭＳ 明朝" panose="02020609040205080304" pitchFamily="17" charset="-128"/>
            </a:rPr>
            <a:t>&lt;</a:t>
          </a:r>
          <a:r>
            <a:rPr kumimoji="1" lang="ja-JP" altLang="en-US" sz="1600" b="1">
              <a:latin typeface="ＭＳ 明朝" panose="02020609040205080304" pitchFamily="17" charset="-128"/>
              <a:ea typeface="ＭＳ 明朝" panose="02020609040205080304" pitchFamily="17" charset="-128"/>
            </a:rPr>
            <a:t>赤枠内について</a:t>
          </a:r>
          <a:r>
            <a:rPr kumimoji="1" lang="en-US" altLang="ja-JP" sz="1600" b="1">
              <a:latin typeface="ＭＳ 明朝" panose="02020609040205080304" pitchFamily="17" charset="-128"/>
              <a:ea typeface="ＭＳ 明朝" panose="02020609040205080304" pitchFamily="17" charset="-128"/>
            </a:rPr>
            <a:t>&gt;</a:t>
          </a:r>
        </a:p>
        <a:p>
          <a:pPr algn="l"/>
          <a:r>
            <a:rPr kumimoji="1" lang="ja-JP" altLang="en-US" sz="1600" b="1">
              <a:latin typeface="ＭＳ 明朝" panose="02020609040205080304" pitchFamily="17" charset="-128"/>
              <a:ea typeface="ＭＳ 明朝" panose="02020609040205080304" pitchFamily="17" charset="-128"/>
            </a:rPr>
            <a:t>太枠部分の入力をお願いします</a:t>
          </a:r>
          <a:endParaRPr kumimoji="1" lang="en-US" altLang="ja-JP" sz="16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 b="1">
              <a:latin typeface="ＭＳ 明朝" panose="02020609040205080304" pitchFamily="17" charset="-128"/>
              <a:ea typeface="ＭＳ 明朝" panose="02020609040205080304" pitchFamily="17" charset="-128"/>
            </a:rPr>
            <a:t>入力に関しては、コメントをご参照</a:t>
          </a:r>
          <a:endParaRPr kumimoji="1" lang="en-US" altLang="ja-JP" sz="16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 b="1">
              <a:latin typeface="ＭＳ 明朝" panose="02020609040205080304" pitchFamily="17" charset="-128"/>
              <a:ea typeface="ＭＳ 明朝" panose="02020609040205080304" pitchFamily="17" charset="-128"/>
            </a:rPr>
            <a:t>ください</a:t>
          </a:r>
        </a:p>
      </xdr:txBody>
    </xdr:sp>
    <xdr:clientData/>
  </xdr:twoCellAnchor>
  <xdr:twoCellAnchor>
    <xdr:from>
      <xdr:col>1</xdr:col>
      <xdr:colOff>-1</xdr:colOff>
      <xdr:row>20</xdr:row>
      <xdr:rowOff>10583</xdr:rowOff>
    </xdr:from>
    <xdr:to>
      <xdr:col>57</xdr:col>
      <xdr:colOff>19844</xdr:colOff>
      <xdr:row>35</xdr:row>
      <xdr:rowOff>10584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4452937" y="3963458"/>
          <a:ext cx="11354595" cy="3571876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52916</xdr:colOff>
      <xdr:row>21</xdr:row>
      <xdr:rowOff>190501</xdr:rowOff>
    </xdr:from>
    <xdr:to>
      <xdr:col>0</xdr:col>
      <xdr:colOff>4207623</xdr:colOff>
      <xdr:row>24</xdr:row>
      <xdr:rowOff>20560</xdr:rowOff>
    </xdr:to>
    <xdr:sp macro="" textlink="">
      <xdr:nvSpPr>
        <xdr:cNvPr id="18" name="吹き出し: 線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52916" y="4486276"/>
          <a:ext cx="4154707" cy="534909"/>
        </a:xfrm>
        <a:prstGeom prst="borderCallout1">
          <a:avLst>
            <a:gd name="adj1" fmla="val 1416"/>
            <a:gd name="adj2" fmla="val 99516"/>
            <a:gd name="adj3" fmla="val -68305"/>
            <a:gd name="adj4" fmla="val 143767"/>
          </a:avLst>
        </a:prstGeom>
        <a:solidFill>
          <a:srgbClr val="CCFFFF"/>
        </a:solidFill>
        <a:ln w="19050">
          <a:solidFill>
            <a:srgbClr val="0000CC"/>
          </a:solidFill>
          <a:prstDash val="sysDot"/>
          <a:headEnd type="none" w="sm" len="sm"/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入力例</a:t>
          </a:r>
          <a:r>
            <a:rPr kumimoji="1" lang="en-US" altLang="ja-JP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en-US" altLang="ja-JP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10/1 → 1001</a:t>
          </a: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月２桁＋日２桁の整数４文字で入力してください。</a:t>
          </a:r>
          <a:endParaRPr kumimoji="1" lang="ja-JP" altLang="en-US" sz="1050">
            <a:solidFill>
              <a:srgbClr val="0066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4191000</xdr:colOff>
      <xdr:row>20</xdr:row>
      <xdr:rowOff>148167</xdr:rowOff>
    </xdr:from>
    <xdr:to>
      <xdr:col>13</xdr:col>
      <xdr:colOff>34661</xdr:colOff>
      <xdr:row>21</xdr:row>
      <xdr:rowOff>196147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CxnSpPr/>
      </xdr:nvCxnSpPr>
      <xdr:spPr>
        <a:xfrm flipV="1">
          <a:off x="4191000" y="4139142"/>
          <a:ext cx="2701661" cy="352780"/>
        </a:xfrm>
        <a:prstGeom prst="straightConnector1">
          <a:avLst/>
        </a:prstGeom>
        <a:ln w="19050">
          <a:solidFill>
            <a:srgbClr val="0000CC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52917</xdr:colOff>
      <xdr:row>24</xdr:row>
      <xdr:rowOff>127000</xdr:rowOff>
    </xdr:from>
    <xdr:to>
      <xdr:col>0</xdr:col>
      <xdr:colOff>4207624</xdr:colOff>
      <xdr:row>26</xdr:row>
      <xdr:rowOff>77679</xdr:rowOff>
    </xdr:to>
    <xdr:sp macro="" textlink="">
      <xdr:nvSpPr>
        <xdr:cNvPr id="20" name="吹き出し: 線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52917" y="5127625"/>
          <a:ext cx="4154707" cy="350729"/>
        </a:xfrm>
        <a:prstGeom prst="borderCallout1">
          <a:avLst>
            <a:gd name="adj1" fmla="val 1416"/>
            <a:gd name="adj2" fmla="val 99516"/>
            <a:gd name="adj3" fmla="val -151258"/>
            <a:gd name="adj4" fmla="val 125269"/>
          </a:avLst>
        </a:prstGeom>
        <a:solidFill>
          <a:srgbClr val="CCFFFF"/>
        </a:solidFill>
        <a:ln w="19050">
          <a:solidFill>
            <a:srgbClr val="0000CC"/>
          </a:solidFill>
          <a:prstDash val="sysDot"/>
          <a:headEnd type="none" w="sm" len="sm"/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品名、品番を入力してください。</a:t>
          </a:r>
          <a:endParaRPr kumimoji="1" lang="ja-JP" altLang="en-US" sz="1050">
            <a:solidFill>
              <a:srgbClr val="0066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30426</xdr:colOff>
      <xdr:row>28</xdr:row>
      <xdr:rowOff>129646</xdr:rowOff>
    </xdr:from>
    <xdr:to>
      <xdr:col>0</xdr:col>
      <xdr:colOff>4185133</xdr:colOff>
      <xdr:row>30</xdr:row>
      <xdr:rowOff>146985</xdr:rowOff>
    </xdr:to>
    <xdr:sp macro="" textlink="">
      <xdr:nvSpPr>
        <xdr:cNvPr id="21" name="吹き出し: 線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30426" y="6035146"/>
          <a:ext cx="4154707" cy="522164"/>
        </a:xfrm>
        <a:prstGeom prst="borderCallout1">
          <a:avLst>
            <a:gd name="adj1" fmla="val 1416"/>
            <a:gd name="adj2" fmla="val 99516"/>
            <a:gd name="adj3" fmla="val -305498"/>
            <a:gd name="adj4" fmla="val 193486"/>
          </a:avLst>
        </a:prstGeom>
        <a:solidFill>
          <a:srgbClr val="CCFFFF"/>
        </a:solidFill>
        <a:ln w="19050">
          <a:solidFill>
            <a:srgbClr val="0000CC"/>
          </a:solidFill>
          <a:prstDash val="sysDot"/>
          <a:headEnd type="none" w="sm" len="sm"/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05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05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注記</a:t>
          </a:r>
          <a:r>
            <a:rPr kumimoji="1" lang="en-US" altLang="ja-JP" sz="105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単位 </a:t>
          </a:r>
          <a:r>
            <a:rPr kumimoji="1" lang="en-US" altLang="ja-JP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= </a:t>
          </a:r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式 の場合、数量 </a:t>
          </a:r>
          <a:r>
            <a:rPr kumimoji="1" lang="en-US" altLang="ja-JP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= 1 </a:t>
          </a:r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を入力してください。</a:t>
          </a:r>
          <a:endParaRPr kumimoji="1" lang="ja-JP" altLang="en-US" sz="1050">
            <a:solidFill>
              <a:srgbClr val="0066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57</xdr:col>
      <xdr:colOff>179917</xdr:colOff>
      <xdr:row>10</xdr:row>
      <xdr:rowOff>116417</xdr:rowOff>
    </xdr:from>
    <xdr:to>
      <xdr:col>57</xdr:col>
      <xdr:colOff>4333875</xdr:colOff>
      <xdr:row>19</xdr:row>
      <xdr:rowOff>125334</xdr:rowOff>
    </xdr:to>
    <xdr:sp macro="" textlink="">
      <xdr:nvSpPr>
        <xdr:cNvPr id="22" name="吹き出し: 線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15839017" y="2040467"/>
          <a:ext cx="4153958" cy="1799617"/>
        </a:xfrm>
        <a:prstGeom prst="borderCallout1">
          <a:avLst>
            <a:gd name="adj1" fmla="val -298"/>
            <a:gd name="adj2" fmla="val -362"/>
            <a:gd name="adj3" fmla="val 131224"/>
            <a:gd name="adj4" fmla="val -92456"/>
          </a:avLst>
        </a:prstGeom>
        <a:solidFill>
          <a:srgbClr val="CCFFFF"/>
        </a:solidFill>
        <a:ln w="19050">
          <a:solidFill>
            <a:srgbClr val="0000CC"/>
          </a:solidFill>
          <a:prstDash val="sysDot"/>
          <a:headEnd type="none" w="sm" len="sm"/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05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05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注記＜単価契約以外の場合＞</a:t>
          </a:r>
          <a:r>
            <a:rPr kumimoji="1" lang="en-US" altLang="ja-JP" sz="105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・主材料（品目コード下一桁が</a:t>
          </a:r>
          <a:r>
            <a:rPr kumimoji="1" lang="en-US" altLang="ja-JP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"1"</a:t>
          </a:r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）の場合、</a:t>
          </a: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入力できる金額は１品目につき</a:t>
          </a:r>
          <a:r>
            <a:rPr kumimoji="1" lang="ja-JP" altLang="en-US" sz="1050" b="1">
              <a:solidFill>
                <a:srgbClr val="0066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３０万未満</a:t>
          </a:r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となります。</a:t>
          </a: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・一般材（品目コード下一桁が</a:t>
          </a:r>
          <a:r>
            <a:rPr kumimoji="1" lang="en-US" altLang="ja-JP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"</a:t>
          </a:r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２</a:t>
          </a:r>
          <a:r>
            <a:rPr kumimoji="1" lang="en-US" altLang="ja-JP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"</a:t>
          </a:r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）の場合、</a:t>
          </a: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入力できる金額は１品目につき</a:t>
          </a:r>
          <a:r>
            <a:rPr kumimoji="1" lang="ja-JP" altLang="en-US" sz="1050" b="1">
              <a:solidFill>
                <a:srgbClr val="0066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１００万未満</a:t>
          </a:r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となります。</a:t>
          </a:r>
        </a:p>
        <a:p>
          <a:pPr algn="l"/>
          <a:endParaRPr kumimoji="1" lang="ja-JP" altLang="en-US" sz="105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050">
              <a:solidFill>
                <a:srgbClr val="0000CC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050">
              <a:solidFill>
                <a:srgbClr val="0000CC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上記上限金額を超過している場合、青字表記となります</a:t>
          </a:r>
          <a:endParaRPr kumimoji="1" lang="en-US" altLang="ja-JP" sz="1050">
            <a:solidFill>
              <a:srgbClr val="0000CC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050">
              <a:solidFill>
                <a:srgbClr val="0000CC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  <a:r>
            <a:rPr kumimoji="1" lang="ja-JP" altLang="en-US" sz="1050">
              <a:solidFill>
                <a:srgbClr val="0000CC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ので確認願います。</a:t>
          </a:r>
        </a:p>
      </xdr:txBody>
    </xdr:sp>
    <xdr:clientData/>
  </xdr:twoCellAnchor>
  <xdr:twoCellAnchor>
    <xdr:from>
      <xdr:col>57</xdr:col>
      <xdr:colOff>190500</xdr:colOff>
      <xdr:row>19</xdr:row>
      <xdr:rowOff>222250</xdr:rowOff>
    </xdr:from>
    <xdr:to>
      <xdr:col>57</xdr:col>
      <xdr:colOff>4345207</xdr:colOff>
      <xdr:row>20</xdr:row>
      <xdr:rowOff>220926</xdr:rowOff>
    </xdr:to>
    <xdr:sp macro="" textlink="">
      <xdr:nvSpPr>
        <xdr:cNvPr id="23" name="吹き出し: 線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15849600" y="3937000"/>
          <a:ext cx="4154707" cy="274901"/>
        </a:xfrm>
        <a:prstGeom prst="borderCallout1">
          <a:avLst>
            <a:gd name="adj1" fmla="val -298"/>
            <a:gd name="adj2" fmla="val -362"/>
            <a:gd name="adj3" fmla="val 82830"/>
            <a:gd name="adj4" fmla="val -50637"/>
          </a:avLst>
        </a:prstGeom>
        <a:solidFill>
          <a:srgbClr val="CCFFFF"/>
        </a:solidFill>
        <a:ln w="19050">
          <a:solidFill>
            <a:srgbClr val="0000CC"/>
          </a:solidFill>
          <a:prstDash val="sysDot"/>
          <a:headEnd type="none" w="sm" len="sm"/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「メーカーマスタ」シートを参照してコードを入力してください。</a:t>
          </a:r>
        </a:p>
      </xdr:txBody>
    </xdr:sp>
    <xdr:clientData/>
  </xdr:twoCellAnchor>
  <xdr:twoCellAnchor>
    <xdr:from>
      <xdr:col>57</xdr:col>
      <xdr:colOff>222250</xdr:colOff>
      <xdr:row>21</xdr:row>
      <xdr:rowOff>42334</xdr:rowOff>
    </xdr:from>
    <xdr:to>
      <xdr:col>57</xdr:col>
      <xdr:colOff>4381499</xdr:colOff>
      <xdr:row>30</xdr:row>
      <xdr:rowOff>169334</xdr:rowOff>
    </xdr:to>
    <xdr:sp macro="" textlink="">
      <xdr:nvSpPr>
        <xdr:cNvPr id="24" name="吹き出し: 線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15881350" y="4338109"/>
          <a:ext cx="4159249" cy="2241550"/>
        </a:xfrm>
        <a:prstGeom prst="borderCallout1">
          <a:avLst>
            <a:gd name="adj1" fmla="val -298"/>
            <a:gd name="adj2" fmla="val -362"/>
            <a:gd name="adj3" fmla="val 10609"/>
            <a:gd name="adj4" fmla="val -21663"/>
          </a:avLst>
        </a:prstGeom>
        <a:solidFill>
          <a:srgbClr val="CCFFFF"/>
        </a:solidFill>
        <a:ln w="19050">
          <a:solidFill>
            <a:srgbClr val="0000CC"/>
          </a:solidFill>
          <a:prstDash val="sysDot"/>
          <a:headEnd type="none" w="sm" len="sm"/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入力例</a:t>
          </a:r>
          <a:r>
            <a:rPr kumimoji="1" lang="en-US" altLang="ja-JP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en-US" altLang="ja-JP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2023/8/4 → 20230804</a:t>
          </a:r>
        </a:p>
        <a:p>
          <a:pPr algn="l"/>
          <a:endParaRPr kumimoji="1" lang="en-US" altLang="ja-JP" sz="105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注記</a:t>
          </a:r>
          <a:r>
            <a:rPr kumimoji="1" lang="en-US" altLang="ja-JP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・納品日が請求日付以後の場合、請求書として認められません。</a:t>
          </a:r>
        </a:p>
        <a:p>
          <a:pPr algn="l"/>
          <a:endParaRPr kumimoji="1" lang="en-US" altLang="ja-JP" sz="105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05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05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１．上記条件を満たしている場合、赤字表記となりますので</a:t>
          </a:r>
          <a:endParaRPr kumimoji="1" lang="en-US" altLang="ja-JP" sz="105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05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     </a:t>
          </a:r>
          <a:r>
            <a:rPr kumimoji="1" lang="ja-JP" altLang="en-US" sz="105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修正願います。</a:t>
          </a:r>
        </a:p>
        <a:p>
          <a:pPr algn="l"/>
          <a:r>
            <a:rPr kumimoji="1" lang="en-US" altLang="ja-JP" sz="1050">
              <a:solidFill>
                <a:srgbClr val="0066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050">
              <a:solidFill>
                <a:srgbClr val="0066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２．納品日が</a:t>
          </a:r>
          <a:r>
            <a:rPr kumimoji="1" lang="en-US" altLang="ja-JP" sz="1050">
              <a:solidFill>
                <a:srgbClr val="0066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SDD</a:t>
          </a:r>
          <a:r>
            <a:rPr kumimoji="1" lang="ja-JP" altLang="en-US" sz="1050">
              <a:solidFill>
                <a:srgbClr val="0066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の請求〆日より後の日付の場合、当月検収</a:t>
          </a:r>
          <a:endParaRPr kumimoji="1" lang="en-US" altLang="ja-JP" sz="1050">
            <a:solidFill>
              <a:srgbClr val="0066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050">
              <a:solidFill>
                <a:srgbClr val="0066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     </a:t>
          </a:r>
          <a:r>
            <a:rPr kumimoji="1" lang="ja-JP" altLang="en-US" sz="1050">
              <a:solidFill>
                <a:srgbClr val="0066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として処理することができません。</a:t>
          </a:r>
        </a:p>
      </xdr:txBody>
    </xdr:sp>
    <xdr:clientData/>
  </xdr:twoCellAnchor>
  <xdr:twoCellAnchor>
    <xdr:from>
      <xdr:col>50</xdr:col>
      <xdr:colOff>190500</xdr:colOff>
      <xdr:row>2</xdr:row>
      <xdr:rowOff>71437</xdr:rowOff>
    </xdr:from>
    <xdr:to>
      <xdr:col>57</xdr:col>
      <xdr:colOff>23812</xdr:colOff>
      <xdr:row>5</xdr:row>
      <xdr:rowOff>35719</xdr:rowOff>
    </xdr:to>
    <xdr:sp macro="" textlink="">
      <xdr:nvSpPr>
        <xdr:cNvPr id="25" name="四角形: 角を丸くする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14449425" y="623887"/>
          <a:ext cx="1233487" cy="611982"/>
        </a:xfrm>
        <a:prstGeom prst="roundRect">
          <a:avLst/>
        </a:prstGeom>
        <a:noFill/>
        <a:ln w="4445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105833</xdr:colOff>
      <xdr:row>1</xdr:row>
      <xdr:rowOff>193146</xdr:rowOff>
    </xdr:from>
    <xdr:to>
      <xdr:col>51</xdr:col>
      <xdr:colOff>165111</xdr:colOff>
      <xdr:row>3</xdr:row>
      <xdr:rowOff>190268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/>
      </xdr:nvSpPr>
      <xdr:spPr>
        <a:xfrm>
          <a:off x="14164733" y="469371"/>
          <a:ext cx="459328" cy="3685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FF0000"/>
              </a:solidFill>
            </a:rPr>
            <a:t>⑩</a:t>
          </a:r>
        </a:p>
      </xdr:txBody>
    </xdr:sp>
    <xdr:clientData/>
  </xdr:twoCellAnchor>
  <xdr:twoCellAnchor>
    <xdr:from>
      <xdr:col>0</xdr:col>
      <xdr:colOff>47625</xdr:colOff>
      <xdr:row>26</xdr:row>
      <xdr:rowOff>178594</xdr:rowOff>
    </xdr:from>
    <xdr:to>
      <xdr:col>0</xdr:col>
      <xdr:colOff>4202332</xdr:colOff>
      <xdr:row>28</xdr:row>
      <xdr:rowOff>22116</xdr:rowOff>
    </xdr:to>
    <xdr:sp macro="" textlink="">
      <xdr:nvSpPr>
        <xdr:cNvPr id="27" name="吹き出し: 線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47625" y="5579269"/>
          <a:ext cx="4154707" cy="348347"/>
        </a:xfrm>
        <a:prstGeom prst="borderCallout1">
          <a:avLst>
            <a:gd name="adj1" fmla="val 1416"/>
            <a:gd name="adj2" fmla="val 99516"/>
            <a:gd name="adj3" fmla="val -338816"/>
            <a:gd name="adj4" fmla="val 179718"/>
          </a:avLst>
        </a:prstGeom>
        <a:solidFill>
          <a:srgbClr val="CCFFFF"/>
        </a:solidFill>
        <a:ln w="19050">
          <a:solidFill>
            <a:srgbClr val="0000CC"/>
          </a:solidFill>
          <a:prstDash val="sysDot"/>
          <a:headEnd type="none" w="sm" len="sm"/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単位をプルダウンにてお選びください。</a:t>
          </a:r>
          <a:endParaRPr kumimoji="1" lang="ja-JP" altLang="en-US" sz="1050">
            <a:solidFill>
              <a:srgbClr val="0066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35719</xdr:colOff>
      <xdr:row>31</xdr:row>
      <xdr:rowOff>35718</xdr:rowOff>
    </xdr:from>
    <xdr:to>
      <xdr:col>0</xdr:col>
      <xdr:colOff>4190426</xdr:colOff>
      <xdr:row>32</xdr:row>
      <xdr:rowOff>188803</xdr:rowOff>
    </xdr:to>
    <xdr:sp macro="" textlink="">
      <xdr:nvSpPr>
        <xdr:cNvPr id="28" name="吹き出し: 線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/>
      </xdr:nvSpPr>
      <xdr:spPr>
        <a:xfrm>
          <a:off x="35719" y="6646068"/>
          <a:ext cx="4154707" cy="353110"/>
        </a:xfrm>
        <a:prstGeom prst="borderCallout1">
          <a:avLst>
            <a:gd name="adj1" fmla="val 1416"/>
            <a:gd name="adj2" fmla="val 99516"/>
            <a:gd name="adj3" fmla="val -620152"/>
            <a:gd name="adj4" fmla="val 225569"/>
          </a:avLst>
        </a:prstGeom>
        <a:solidFill>
          <a:srgbClr val="CCFFFF"/>
        </a:solidFill>
        <a:ln w="19050">
          <a:solidFill>
            <a:srgbClr val="0000CC"/>
          </a:solidFill>
          <a:prstDash val="sysDot"/>
          <a:headEnd type="none" w="sm" len="sm"/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単価を入力してください。</a:t>
          </a:r>
          <a:endParaRPr kumimoji="1" lang="ja-JP" altLang="en-US" sz="1050">
            <a:solidFill>
              <a:srgbClr val="0066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12</xdr:col>
      <xdr:colOff>23813</xdr:colOff>
      <xdr:row>10</xdr:row>
      <xdr:rowOff>23812</xdr:rowOff>
    </xdr:from>
    <xdr:to>
      <xdr:col>18</xdr:col>
      <xdr:colOff>128588</xdr:colOff>
      <xdr:row>13</xdr:row>
      <xdr:rowOff>159543</xdr:rowOff>
    </xdr:to>
    <xdr:sp macro="" textlink="">
      <xdr:nvSpPr>
        <xdr:cNvPr id="29" name="四角形: 角を丸くする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>
        <a:xfrm>
          <a:off x="6681788" y="1947862"/>
          <a:ext cx="1304925" cy="659606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電子印不可</a:t>
          </a:r>
        </a:p>
      </xdr:txBody>
    </xdr:sp>
    <xdr:clientData/>
  </xdr:twoCellAnchor>
  <xdr:twoCellAnchor>
    <xdr:from>
      <xdr:col>0</xdr:col>
      <xdr:colOff>59532</xdr:colOff>
      <xdr:row>20</xdr:row>
      <xdr:rowOff>71437</xdr:rowOff>
    </xdr:from>
    <xdr:to>
      <xdr:col>0</xdr:col>
      <xdr:colOff>4193382</xdr:colOff>
      <xdr:row>21</xdr:row>
      <xdr:rowOff>83343</xdr:rowOff>
    </xdr:to>
    <xdr:sp macro="" textlink="">
      <xdr:nvSpPr>
        <xdr:cNvPr id="2" name="吹き出し: 線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9532" y="4024312"/>
          <a:ext cx="4133850" cy="321469"/>
        </a:xfrm>
        <a:prstGeom prst="borderCallout1">
          <a:avLst>
            <a:gd name="adj1" fmla="val 1416"/>
            <a:gd name="adj2" fmla="val 99516"/>
            <a:gd name="adj3" fmla="val 28119"/>
            <a:gd name="adj4" fmla="val 112136"/>
          </a:avLst>
        </a:prstGeom>
        <a:solidFill>
          <a:srgbClr val="CCFFFF"/>
        </a:solidFill>
        <a:ln w="19050">
          <a:solidFill>
            <a:srgbClr val="0000CC"/>
          </a:solidFill>
          <a:prstDash val="sysDot"/>
          <a:headEnd type="none" w="sm" len="sm"/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「品目マスタ」シートを参照してコードを入力してください</a:t>
          </a:r>
        </a:p>
        <a:p>
          <a:pPr algn="l"/>
          <a:endParaRPr kumimoji="1" lang="ja-JP" altLang="en-US" sz="1050">
            <a:solidFill>
              <a:srgbClr val="0066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57</xdr:col>
      <xdr:colOff>250032</xdr:colOff>
      <xdr:row>38</xdr:row>
      <xdr:rowOff>35719</xdr:rowOff>
    </xdr:from>
    <xdr:to>
      <xdr:col>57</xdr:col>
      <xdr:colOff>4404739</xdr:colOff>
      <xdr:row>39</xdr:row>
      <xdr:rowOff>129645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6037720" y="8262938"/>
          <a:ext cx="4154707" cy="272520"/>
        </a:xfrm>
        <a:prstGeom prst="borderCallout1">
          <a:avLst>
            <a:gd name="adj1" fmla="val -298"/>
            <a:gd name="adj2" fmla="val -362"/>
            <a:gd name="adj3" fmla="val 60985"/>
            <a:gd name="adj4" fmla="val -46625"/>
          </a:avLst>
        </a:prstGeom>
        <a:solidFill>
          <a:srgbClr val="CCFFFF"/>
        </a:solidFill>
        <a:ln w="19050">
          <a:solidFill>
            <a:srgbClr val="0000CC"/>
          </a:solidFill>
          <a:prstDash val="sysDot"/>
          <a:headEnd type="none" w="sm" len="sm"/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弊社へ連絡事項がありましたら、こちらにご記入ください。</a:t>
          </a:r>
        </a:p>
      </xdr:txBody>
    </xdr:sp>
    <xdr:clientData/>
  </xdr:twoCellAnchor>
  <xdr:twoCellAnchor>
    <xdr:from>
      <xdr:col>57</xdr:col>
      <xdr:colOff>321469</xdr:colOff>
      <xdr:row>34</xdr:row>
      <xdr:rowOff>178594</xdr:rowOff>
    </xdr:from>
    <xdr:to>
      <xdr:col>57</xdr:col>
      <xdr:colOff>4476176</xdr:colOff>
      <xdr:row>35</xdr:row>
      <xdr:rowOff>248708</xdr:rowOff>
    </xdr:to>
    <xdr:sp macro="" textlink="">
      <xdr:nvSpPr>
        <xdr:cNvPr id="30" name="吹き出し: 線 2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>
        <a:xfrm>
          <a:off x="16109157" y="7500938"/>
          <a:ext cx="4154707" cy="272520"/>
        </a:xfrm>
        <a:prstGeom prst="borderCallout1">
          <a:avLst>
            <a:gd name="adj1" fmla="val -298"/>
            <a:gd name="adj2" fmla="val -362"/>
            <a:gd name="adj3" fmla="val 60985"/>
            <a:gd name="adj4" fmla="val -46625"/>
          </a:avLst>
        </a:prstGeom>
        <a:solidFill>
          <a:srgbClr val="CCFFFF"/>
        </a:solidFill>
        <a:ln w="19050">
          <a:solidFill>
            <a:srgbClr val="0000CC"/>
          </a:solidFill>
          <a:prstDash val="sysDot"/>
          <a:headEnd type="none" w="sm" len="sm"/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金額（税抜）合計に税率を乗じます。（小数点以下、四捨五入）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2.196\new_sys\Users\sem98034\Desktop\0405&#12452;&#12531;&#12508;&#12452;&#12473;%20&#38651;&#23376;&#22865;&#32004;\&#12304;&#20462;&#27491;&#29256;10&#12305;&#26448;&#26009;&#26908;&#21454;&#20253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提出印刷用"/>
      <sheetName val="入力用"/>
      <sheetName val="記入要領"/>
      <sheetName val="提出方法・注意事項"/>
      <sheetName val="品目マスタ"/>
      <sheetName val="メーカーマスタ"/>
      <sheetName val="その他情報"/>
      <sheetName val="事業部参照範囲"/>
    </sheetNames>
    <sheetDataSet>
      <sheetData sheetId="0"/>
      <sheetData sheetId="1"/>
      <sheetData sheetId="2"/>
      <sheetData sheetId="3"/>
      <sheetData sheetId="4">
        <row r="3">
          <cell r="A3">
            <v>100001</v>
          </cell>
          <cell r="B3" t="str">
            <v>材料費：ＡＣＣＴＯＮ</v>
          </cell>
        </row>
        <row r="4">
          <cell r="A4">
            <v>100201</v>
          </cell>
          <cell r="B4" t="str">
            <v>材料費：アラクサラネットワークス</v>
          </cell>
        </row>
        <row r="5">
          <cell r="A5">
            <v>100301</v>
          </cell>
          <cell r="B5" t="str">
            <v>材料費：パナソニックＬＳネットワークス</v>
          </cell>
        </row>
        <row r="6">
          <cell r="A6">
            <v>100401</v>
          </cell>
          <cell r="B6" t="str">
            <v>材料費：大電</v>
          </cell>
        </row>
        <row r="7">
          <cell r="A7">
            <v>100501</v>
          </cell>
          <cell r="B7" t="str">
            <v>材料費：アルカテル・ルーセント</v>
          </cell>
        </row>
        <row r="8">
          <cell r="A8">
            <v>100601</v>
          </cell>
          <cell r="B8" t="str">
            <v>材料費：アライドテレシス</v>
          </cell>
        </row>
        <row r="9">
          <cell r="A9">
            <v>100701</v>
          </cell>
          <cell r="B9" t="str">
            <v>材料費：アルテオン</v>
          </cell>
        </row>
        <row r="10">
          <cell r="A10">
            <v>100901</v>
          </cell>
          <cell r="B10" t="str">
            <v>材料費：（廃止）ＡＭＰ</v>
          </cell>
        </row>
        <row r="11">
          <cell r="A11">
            <v>101201</v>
          </cell>
          <cell r="B11" t="str">
            <v>材料費：ＦＸＣ（ＳＭＣ）</v>
          </cell>
        </row>
        <row r="12">
          <cell r="A12">
            <v>101301</v>
          </cell>
          <cell r="B12" t="str">
            <v>材料費：パケッティア</v>
          </cell>
        </row>
        <row r="13">
          <cell r="A13">
            <v>101401</v>
          </cell>
          <cell r="B13" t="str">
            <v>材料費：Ｆ５ネットワークス</v>
          </cell>
        </row>
        <row r="14">
          <cell r="A14">
            <v>101601</v>
          </cell>
          <cell r="B14" t="str">
            <v>材料費：ソニックウォール</v>
          </cell>
        </row>
        <row r="15">
          <cell r="A15">
            <v>101701</v>
          </cell>
          <cell r="B15" t="str">
            <v>材料費：ＮＴＴファシリティーズ</v>
          </cell>
        </row>
        <row r="16">
          <cell r="A16">
            <v>102001</v>
          </cell>
          <cell r="B16" t="str">
            <v>材料費：ジュニパー</v>
          </cell>
        </row>
        <row r="17">
          <cell r="A17">
            <v>102101</v>
          </cell>
          <cell r="B17" t="str">
            <v>材料費：ブルーコート</v>
          </cell>
        </row>
        <row r="18">
          <cell r="A18">
            <v>102401</v>
          </cell>
          <cell r="B18" t="str">
            <v>材料費：シュナイダー（ＡＰＣ）</v>
          </cell>
        </row>
        <row r="19">
          <cell r="A19">
            <v>102501</v>
          </cell>
          <cell r="B19" t="str">
            <v>材料費：沖電気工業</v>
          </cell>
        </row>
        <row r="20">
          <cell r="A20">
            <v>102601</v>
          </cell>
          <cell r="B20" t="str">
            <v>材料費：オムロン</v>
          </cell>
        </row>
        <row r="21">
          <cell r="A21">
            <v>102701</v>
          </cell>
          <cell r="B21" t="str">
            <v>材料費：オラクル</v>
          </cell>
        </row>
        <row r="22">
          <cell r="A22">
            <v>103101</v>
          </cell>
          <cell r="B22" t="str">
            <v>材料費：コンテック</v>
          </cell>
        </row>
        <row r="23">
          <cell r="A23">
            <v>103701</v>
          </cell>
          <cell r="B23" t="str">
            <v>材料費：サンケン電気</v>
          </cell>
        </row>
        <row r="24">
          <cell r="A24">
            <v>103901</v>
          </cell>
          <cell r="B24" t="str">
            <v>材料費：山洋電気</v>
          </cell>
        </row>
        <row r="25">
          <cell r="A25">
            <v>104001</v>
          </cell>
          <cell r="B25" t="str">
            <v>材料費：バッファロー</v>
          </cell>
        </row>
        <row r="26">
          <cell r="A26">
            <v>104101</v>
          </cell>
          <cell r="B26" t="str">
            <v>材料費：ＣＩＳＣＯ（ＮＥＴＯＮＥ）</v>
          </cell>
        </row>
        <row r="27">
          <cell r="A27">
            <v>104401</v>
          </cell>
          <cell r="B27" t="str">
            <v>材料費：ＳＹＭＡＮＴＥＣ</v>
          </cell>
        </row>
        <row r="28">
          <cell r="A28">
            <v>104801</v>
          </cell>
          <cell r="B28" t="str">
            <v>材料費：住友電気工業</v>
          </cell>
        </row>
        <row r="29">
          <cell r="A29">
            <v>104901</v>
          </cell>
          <cell r="B29" t="str">
            <v>材料費：住友電設</v>
          </cell>
        </row>
        <row r="30">
          <cell r="A30">
            <v>105401</v>
          </cell>
          <cell r="B30" t="str">
            <v>材料費：ＳＯＮＹ</v>
          </cell>
        </row>
        <row r="31">
          <cell r="A31">
            <v>105501</v>
          </cell>
          <cell r="B31" t="str">
            <v>材料費：その他ソフトウエア</v>
          </cell>
        </row>
        <row r="32">
          <cell r="A32">
            <v>105601</v>
          </cell>
          <cell r="B32" t="str">
            <v>材料費：その他ネットワ－ク機器</v>
          </cell>
        </row>
        <row r="33">
          <cell r="A33">
            <v>105901</v>
          </cell>
          <cell r="B33" t="str">
            <v>材料費：ＣｈｅｃｋＰｏｉｎｔＴｅｃｎｏｌｏｇｙ</v>
          </cell>
        </row>
        <row r="34">
          <cell r="A34">
            <v>106201</v>
          </cell>
          <cell r="B34" t="str">
            <v>材料費：ＤＥＬＬ</v>
          </cell>
        </row>
        <row r="35">
          <cell r="A35">
            <v>106501</v>
          </cell>
          <cell r="B35" t="str">
            <v>材料費：東芝</v>
          </cell>
        </row>
        <row r="36">
          <cell r="A36">
            <v>106601</v>
          </cell>
          <cell r="B36" t="str">
            <v>材料費：ＴＲＡＤＩＴＩＯＮ</v>
          </cell>
        </row>
        <row r="37">
          <cell r="A37">
            <v>106701</v>
          </cell>
          <cell r="B37" t="str">
            <v>材料費：トレンドマイクロ</v>
          </cell>
        </row>
        <row r="38">
          <cell r="A38">
            <v>106901</v>
          </cell>
          <cell r="B38" t="str">
            <v>材料費：（廃止）日東工業</v>
          </cell>
        </row>
        <row r="39">
          <cell r="A39">
            <v>107001</v>
          </cell>
          <cell r="B39" t="str">
            <v>材料費：ＩＢＭ</v>
          </cell>
        </row>
        <row r="40">
          <cell r="A40">
            <v>107101</v>
          </cell>
          <cell r="B40" t="str">
            <v>材料費：日本電気</v>
          </cell>
        </row>
        <row r="41">
          <cell r="A41">
            <v>107401</v>
          </cell>
          <cell r="B41" t="str">
            <v>材料費：日本ビクター</v>
          </cell>
        </row>
        <row r="42">
          <cell r="A42">
            <v>107501</v>
          </cell>
          <cell r="B42" t="str">
            <v>材料費：ＨＰ（Ａｒｕｂａ）無線</v>
          </cell>
        </row>
        <row r="43">
          <cell r="A43">
            <v>107701</v>
          </cell>
          <cell r="B43" t="str">
            <v>材料費：ネットギア</v>
          </cell>
        </row>
        <row r="44">
          <cell r="A44">
            <v>108601</v>
          </cell>
          <cell r="B44" t="str">
            <v>材料費：日立製作所</v>
          </cell>
        </row>
        <row r="45">
          <cell r="A45">
            <v>108801</v>
          </cell>
          <cell r="B45" t="str">
            <v>材料費：日立電線</v>
          </cell>
        </row>
        <row r="46">
          <cell r="A46">
            <v>109001</v>
          </cell>
          <cell r="B46" t="str">
            <v>材料費：平河ヒューテック</v>
          </cell>
        </row>
        <row r="47">
          <cell r="A47">
            <v>109201</v>
          </cell>
          <cell r="B47" t="str">
            <v>材料費：富士通</v>
          </cell>
        </row>
        <row r="48">
          <cell r="A48">
            <v>109301</v>
          </cell>
          <cell r="B48" t="str">
            <v>材料費：ブラックボックス</v>
          </cell>
        </row>
        <row r="49">
          <cell r="A49">
            <v>109401</v>
          </cell>
          <cell r="B49" t="str">
            <v>材料費：ＡＴＥＮ</v>
          </cell>
        </row>
        <row r="50">
          <cell r="A50">
            <v>110001</v>
          </cell>
          <cell r="B50" t="str">
            <v>材料費：マイクロソフト</v>
          </cell>
        </row>
        <row r="51">
          <cell r="A51">
            <v>110101</v>
          </cell>
          <cell r="B51" t="str">
            <v>材料費：マカフィ</v>
          </cell>
        </row>
        <row r="52">
          <cell r="A52">
            <v>110501</v>
          </cell>
          <cell r="B52" t="str">
            <v>材料費：パナソニック</v>
          </cell>
        </row>
        <row r="53">
          <cell r="A53">
            <v>110901</v>
          </cell>
          <cell r="B53" t="str">
            <v>材料費：ＹＡＭＡＨＡ</v>
          </cell>
        </row>
        <row r="54">
          <cell r="A54">
            <v>111001</v>
          </cell>
          <cell r="B54" t="str">
            <v>材料費：（廃止）ＹＵＡＳＡ</v>
          </cell>
        </row>
        <row r="55">
          <cell r="A55">
            <v>111701</v>
          </cell>
          <cell r="B55" t="str">
            <v>材料費：ＣＩＳＣＯ（ＳＯＦＴＢＡＮＫ）</v>
          </cell>
        </row>
        <row r="56">
          <cell r="A56">
            <v>111901</v>
          </cell>
          <cell r="B56" t="str">
            <v>材料費：クボテック</v>
          </cell>
        </row>
        <row r="57">
          <cell r="A57">
            <v>112001</v>
          </cell>
          <cell r="B57" t="str">
            <v>材料費：アイコム</v>
          </cell>
        </row>
        <row r="58">
          <cell r="A58">
            <v>112101</v>
          </cell>
          <cell r="B58" t="str">
            <v>材料費：ＨＰ　Ｓｗｉｔｃｈ</v>
          </cell>
        </row>
        <row r="59">
          <cell r="A59">
            <v>112201</v>
          </cell>
          <cell r="B59" t="str">
            <v>材料費：業者１２２</v>
          </cell>
        </row>
        <row r="60">
          <cell r="A60">
            <v>112301</v>
          </cell>
          <cell r="B60" t="str">
            <v>材料費：業者１２３</v>
          </cell>
        </row>
        <row r="61">
          <cell r="A61">
            <v>112401</v>
          </cell>
          <cell r="B61" t="str">
            <v>材料費：ＥＸＴＲＩＣＯＭ（エクストリコム）</v>
          </cell>
        </row>
        <row r="62">
          <cell r="A62">
            <v>112501</v>
          </cell>
          <cell r="B62" t="str">
            <v>材料費：ＦＯＲＴＩＮＥＴ(フォーティネット）</v>
          </cell>
        </row>
        <row r="63">
          <cell r="A63">
            <v>112601</v>
          </cell>
          <cell r="B63" t="str">
            <v>材料費：その他ＵＰＳ・自家発</v>
          </cell>
        </row>
        <row r="64">
          <cell r="A64">
            <v>112701</v>
          </cell>
          <cell r="B64" t="str">
            <v>材料費：ＢＲＯＣＡＤＥ（ブロケード）</v>
          </cell>
        </row>
        <row r="65">
          <cell r="A65">
            <v>112801</v>
          </cell>
          <cell r="B65" t="str">
            <v>材料費：ＭＯＢＯＴＩＸ（モボティックス）</v>
          </cell>
        </row>
        <row r="66">
          <cell r="A66">
            <v>112901</v>
          </cell>
          <cell r="B66" t="str">
            <v>材料費：ＩＳＵＲＦ　ＪＡＮＵＳ</v>
          </cell>
        </row>
        <row r="67">
          <cell r="A67">
            <v>113001</v>
          </cell>
          <cell r="B67" t="str">
            <v>材料費：ＭＥＲＵ　ＮＥＴＷＯＲＫＳ（メルーネットワークス）</v>
          </cell>
        </row>
        <row r="68">
          <cell r="A68">
            <v>113101</v>
          </cell>
          <cell r="B68" t="str">
            <v>材料費：ＳＯＵＲＣＥＦＩＲＥ（ソースファイア）</v>
          </cell>
        </row>
        <row r="69">
          <cell r="A69">
            <v>113201</v>
          </cell>
          <cell r="B69" t="str">
            <v>材料費：ＸＩＲＲＵＳ（ジッラス）</v>
          </cell>
        </row>
        <row r="70">
          <cell r="A70">
            <v>113301</v>
          </cell>
          <cell r="B70" t="str">
            <v>材料費：ＷｈａｔｓＵＰ　Ｇｏｌｄ（ワッツアップ　ゴールド）</v>
          </cell>
        </row>
        <row r="71">
          <cell r="A71">
            <v>113401</v>
          </cell>
          <cell r="B71" t="str">
            <v>材料費：ＷｈａｔｓＵＰ　Ｇｏｌｄ　アプライアンス</v>
          </cell>
        </row>
        <row r="72">
          <cell r="A72">
            <v>113501</v>
          </cell>
          <cell r="B72" t="str">
            <v>材料費：Ｒｕｃｋｕｓ（ラッカス）</v>
          </cell>
        </row>
        <row r="73">
          <cell r="A73">
            <v>113601</v>
          </cell>
          <cell r="B73" t="str">
            <v>材料費：Ｉｎｆｉｎｉｃｏ（インフィニコ）</v>
          </cell>
        </row>
        <row r="74">
          <cell r="A74">
            <v>113701</v>
          </cell>
          <cell r="B74" t="str">
            <v>材料費：Ｓｉｋｌｕ （シクル）</v>
          </cell>
        </row>
        <row r="75">
          <cell r="A75">
            <v>113801</v>
          </cell>
          <cell r="B75" t="str">
            <v>材料費：業者１３８</v>
          </cell>
        </row>
        <row r="76">
          <cell r="A76">
            <v>113901</v>
          </cell>
          <cell r="B76" t="str">
            <v>材料費：業者１３９</v>
          </cell>
        </row>
        <row r="77">
          <cell r="A77">
            <v>114001</v>
          </cell>
          <cell r="B77" t="str">
            <v>材料費：業者１４０</v>
          </cell>
        </row>
        <row r="78">
          <cell r="A78">
            <v>114101</v>
          </cell>
          <cell r="B78" t="str">
            <v>材料費：業者１４１</v>
          </cell>
        </row>
        <row r="79">
          <cell r="A79">
            <v>114201</v>
          </cell>
          <cell r="B79" t="str">
            <v>材料費：業者１４２</v>
          </cell>
        </row>
        <row r="80">
          <cell r="A80">
            <v>114301</v>
          </cell>
          <cell r="B80" t="str">
            <v>材料費：業者１４３</v>
          </cell>
        </row>
        <row r="81">
          <cell r="A81">
            <v>114401</v>
          </cell>
          <cell r="B81" t="str">
            <v>材料費：業者１４４</v>
          </cell>
        </row>
        <row r="82">
          <cell r="A82">
            <v>114501</v>
          </cell>
          <cell r="B82" t="str">
            <v>材料費：業者１４５</v>
          </cell>
        </row>
        <row r="83">
          <cell r="A83">
            <v>114601</v>
          </cell>
          <cell r="B83" t="str">
            <v>材料費：業者１４６</v>
          </cell>
        </row>
        <row r="84">
          <cell r="A84">
            <v>114701</v>
          </cell>
          <cell r="B84" t="str">
            <v>材料費：業者１４７</v>
          </cell>
        </row>
        <row r="85">
          <cell r="A85">
            <v>114801</v>
          </cell>
          <cell r="B85" t="str">
            <v>材料費：業者１４８</v>
          </cell>
        </row>
        <row r="86">
          <cell r="A86">
            <v>114901</v>
          </cell>
          <cell r="B86" t="str">
            <v>材料費：保守料（ＩＴＳＳ）</v>
          </cell>
        </row>
        <row r="87">
          <cell r="A87">
            <v>130002</v>
          </cell>
          <cell r="B87" t="str">
            <v>材料費：電源用機材</v>
          </cell>
        </row>
        <row r="88">
          <cell r="A88">
            <v>130102</v>
          </cell>
          <cell r="B88" t="str">
            <v>材料費：電話用機材</v>
          </cell>
        </row>
        <row r="89">
          <cell r="A89">
            <v>130202</v>
          </cell>
          <cell r="B89" t="str">
            <v>材料費：通信用機材</v>
          </cell>
        </row>
        <row r="90">
          <cell r="A90">
            <v>130302</v>
          </cell>
          <cell r="B90" t="str">
            <v>材料費：測定用機材</v>
          </cell>
        </row>
        <row r="91">
          <cell r="A91">
            <v>130402</v>
          </cell>
          <cell r="B91" t="str">
            <v>材料費：配線ラック</v>
          </cell>
        </row>
        <row r="92">
          <cell r="A92">
            <v>130502</v>
          </cell>
          <cell r="B92" t="str">
            <v>材料費：配線ラックパーツ</v>
          </cell>
        </row>
        <row r="93">
          <cell r="A93">
            <v>130602</v>
          </cell>
          <cell r="B93" t="str">
            <v>材料費：ＡＢＦ・ユニット</v>
          </cell>
        </row>
        <row r="94">
          <cell r="A94">
            <v>130702</v>
          </cell>
          <cell r="B94" t="str">
            <v>材料費：光ケーブル</v>
          </cell>
        </row>
        <row r="95">
          <cell r="A95">
            <v>130802</v>
          </cell>
          <cell r="B95" t="str">
            <v>材料費：ＵＴＰケーブル</v>
          </cell>
        </row>
        <row r="96">
          <cell r="A96">
            <v>130902</v>
          </cell>
          <cell r="B96" t="str">
            <v>材料費：ＳＴＰケーブル</v>
          </cell>
        </row>
        <row r="97">
          <cell r="A97">
            <v>131002</v>
          </cell>
          <cell r="B97" t="str">
            <v>材料費：同軸ケーブル</v>
          </cell>
        </row>
        <row r="98">
          <cell r="A98">
            <v>131102</v>
          </cell>
          <cell r="B98" t="str">
            <v>材料費：ＵＣケーブル</v>
          </cell>
        </row>
        <row r="99">
          <cell r="A99">
            <v>131202</v>
          </cell>
          <cell r="B99" t="str">
            <v>材料費：光関連パーツ</v>
          </cell>
        </row>
        <row r="100">
          <cell r="A100">
            <v>131302</v>
          </cell>
          <cell r="B100" t="str">
            <v>材料費：ＵＴＰ関連パーツ</v>
          </cell>
        </row>
        <row r="101">
          <cell r="A101">
            <v>131402</v>
          </cell>
          <cell r="B101" t="str">
            <v>材料費：ＳＴＰ関連パーツ</v>
          </cell>
        </row>
        <row r="102">
          <cell r="A102">
            <v>131502</v>
          </cell>
          <cell r="B102" t="str">
            <v>材料費：同軸関連パーツ</v>
          </cell>
        </row>
        <row r="103">
          <cell r="A103">
            <v>131602</v>
          </cell>
          <cell r="B103" t="str">
            <v>材料費：ＵＣ関連パーツ</v>
          </cell>
        </row>
        <row r="104">
          <cell r="A104">
            <v>131702</v>
          </cell>
          <cell r="B104" t="str">
            <v>材料費：光パッチコード</v>
          </cell>
        </row>
        <row r="105">
          <cell r="A105">
            <v>131802</v>
          </cell>
          <cell r="B105" t="str">
            <v>材料費：ＵＴＰパッチコード</v>
          </cell>
        </row>
        <row r="106">
          <cell r="A106">
            <v>131902</v>
          </cell>
          <cell r="B106" t="str">
            <v>材料費：ＳＴＰパッチコード</v>
          </cell>
        </row>
        <row r="107">
          <cell r="A107">
            <v>132002</v>
          </cell>
          <cell r="B107" t="str">
            <v>材料費：同軸接続ケーブル</v>
          </cell>
        </row>
        <row r="108">
          <cell r="A108">
            <v>132152</v>
          </cell>
          <cell r="B108" t="str">
            <v>材料費：ＶＯＬＩＴＩＯＮ</v>
          </cell>
        </row>
        <row r="109">
          <cell r="A109">
            <v>132202</v>
          </cell>
          <cell r="B109" t="str">
            <v>材料費：ＳＹＳＴＩＭＡＸ</v>
          </cell>
        </row>
        <row r="110">
          <cell r="A110">
            <v>132402</v>
          </cell>
          <cell r="B110" t="str">
            <v>材料費：その他</v>
          </cell>
        </row>
        <row r="111">
          <cell r="A111">
            <v>132502</v>
          </cell>
          <cell r="B111" t="str">
            <v>材料費：その他</v>
          </cell>
        </row>
        <row r="112">
          <cell r="A112">
            <v>150002</v>
          </cell>
          <cell r="B112" t="str">
            <v>材料費：高圧機材</v>
          </cell>
        </row>
        <row r="113">
          <cell r="A113">
            <v>150102</v>
          </cell>
          <cell r="B113" t="str">
            <v>材料費：低圧機材</v>
          </cell>
        </row>
        <row r="114">
          <cell r="A114">
            <v>150202</v>
          </cell>
          <cell r="B114" t="str">
            <v>材料費：弱電機材</v>
          </cell>
        </row>
        <row r="115">
          <cell r="A115">
            <v>150302</v>
          </cell>
          <cell r="B115" t="str">
            <v>材料費：（廃止）ＵＰＳ・自家発</v>
          </cell>
        </row>
        <row r="116">
          <cell r="A116">
            <v>150402</v>
          </cell>
          <cell r="B116" t="str">
            <v>材料費：高圧ケーブル</v>
          </cell>
        </row>
        <row r="117">
          <cell r="A117">
            <v>150502</v>
          </cell>
          <cell r="B117" t="str">
            <v>材料費：低圧ケーブル</v>
          </cell>
        </row>
        <row r="118">
          <cell r="A118">
            <v>150602</v>
          </cell>
          <cell r="B118" t="str">
            <v>材料費：弱電ケーブル</v>
          </cell>
        </row>
        <row r="119">
          <cell r="A119">
            <v>150702</v>
          </cell>
          <cell r="B119" t="str">
            <v>材料費：高圧成端部材</v>
          </cell>
        </row>
        <row r="120">
          <cell r="A120">
            <v>150802</v>
          </cell>
          <cell r="B120" t="str">
            <v>材料費：低圧成端部材</v>
          </cell>
        </row>
        <row r="121">
          <cell r="A121">
            <v>150902</v>
          </cell>
          <cell r="B121" t="str">
            <v>材料費：弱電成端部材</v>
          </cell>
        </row>
        <row r="122">
          <cell r="A122">
            <v>151002</v>
          </cell>
          <cell r="B122" t="str">
            <v>材料費：空調機</v>
          </cell>
        </row>
        <row r="123">
          <cell r="A123">
            <v>151102</v>
          </cell>
          <cell r="B123" t="str">
            <v>材料費：電線管</v>
          </cell>
        </row>
        <row r="124">
          <cell r="A124">
            <v>151202</v>
          </cell>
          <cell r="B124" t="str">
            <v>材料費：電線管付属品</v>
          </cell>
        </row>
        <row r="125">
          <cell r="A125">
            <v>151302</v>
          </cell>
          <cell r="B125" t="str">
            <v>材料費：アウトレットボックス</v>
          </cell>
        </row>
        <row r="126">
          <cell r="A126">
            <v>151402</v>
          </cell>
          <cell r="B126" t="str">
            <v>材料費：ケーブルラック類</v>
          </cell>
        </row>
        <row r="127">
          <cell r="A127">
            <v>151502</v>
          </cell>
          <cell r="B127" t="str">
            <v>材料費：モール類</v>
          </cell>
        </row>
        <row r="128">
          <cell r="A128">
            <v>151602</v>
          </cell>
          <cell r="B128" t="str">
            <v>材料費：架線材料</v>
          </cell>
        </row>
        <row r="129">
          <cell r="A129">
            <v>151702</v>
          </cell>
          <cell r="B129" t="str">
            <v>材料費：管路材</v>
          </cell>
        </row>
        <row r="130">
          <cell r="A130">
            <v>151802</v>
          </cell>
          <cell r="B130" t="str">
            <v>材料費：マンホール類</v>
          </cell>
        </row>
        <row r="131">
          <cell r="A131">
            <v>151902</v>
          </cell>
          <cell r="B131" t="str">
            <v>材料費：接地材料</v>
          </cell>
        </row>
        <row r="132">
          <cell r="A132">
            <v>152002</v>
          </cell>
          <cell r="B132" t="str">
            <v>材料費：建築材料</v>
          </cell>
        </row>
        <row r="133">
          <cell r="A133">
            <v>152102</v>
          </cell>
          <cell r="B133" t="str">
            <v>材料費：支持材</v>
          </cell>
        </row>
        <row r="134">
          <cell r="A134">
            <v>152202</v>
          </cell>
          <cell r="B134" t="str">
            <v>材料費：防火処理材</v>
          </cell>
        </row>
        <row r="135">
          <cell r="A135">
            <v>152302</v>
          </cell>
          <cell r="B135" t="str">
            <v>材料費：切り込み補強剤</v>
          </cell>
        </row>
        <row r="136">
          <cell r="A136">
            <v>152402</v>
          </cell>
          <cell r="B136" t="str">
            <v>材料費：雑材消耗品</v>
          </cell>
        </row>
        <row r="137">
          <cell r="A137">
            <v>152502</v>
          </cell>
          <cell r="B137" t="str">
            <v>材料費：その他</v>
          </cell>
        </row>
        <row r="138">
          <cell r="A138">
            <v>203011</v>
          </cell>
          <cell r="B138" t="str">
            <v>材料費：配分電盤類</v>
          </cell>
        </row>
        <row r="139">
          <cell r="A139">
            <v>208011</v>
          </cell>
          <cell r="B139" t="str">
            <v>材料費：照明器具</v>
          </cell>
        </row>
        <row r="140">
          <cell r="A140">
            <v>209012</v>
          </cell>
          <cell r="B140" t="str">
            <v>材料費：放送設備</v>
          </cell>
        </row>
        <row r="141">
          <cell r="A141">
            <v>212012</v>
          </cell>
          <cell r="B141" t="str">
            <v>材料費：光ケーブル</v>
          </cell>
        </row>
        <row r="142">
          <cell r="A142">
            <v>213012</v>
          </cell>
          <cell r="B142" t="str">
            <v>材料費：光関係機器</v>
          </cell>
        </row>
        <row r="143">
          <cell r="A143">
            <v>219011</v>
          </cell>
          <cell r="B143" t="str">
            <v>材料費：その他主材料</v>
          </cell>
        </row>
        <row r="144">
          <cell r="A144">
            <v>222012</v>
          </cell>
          <cell r="B144" t="str">
            <v>材料費：電線管類</v>
          </cell>
        </row>
        <row r="145">
          <cell r="A145">
            <v>223012</v>
          </cell>
          <cell r="B145" t="str">
            <v>材料費：電線管附属品</v>
          </cell>
        </row>
        <row r="146">
          <cell r="A146">
            <v>225012</v>
          </cell>
          <cell r="B146" t="str">
            <v>材料費：機械工具類</v>
          </cell>
        </row>
        <row r="147">
          <cell r="A147">
            <v>226012</v>
          </cell>
          <cell r="B147" t="str">
            <v>材料費：電線．ケ－ブル類</v>
          </cell>
        </row>
        <row r="148">
          <cell r="A148">
            <v>227012</v>
          </cell>
          <cell r="B148" t="str">
            <v>材料費：接続材料</v>
          </cell>
        </row>
        <row r="149">
          <cell r="A149">
            <v>228011</v>
          </cell>
          <cell r="B149" t="str">
            <v>材料費：マイクロ鉄塔</v>
          </cell>
        </row>
        <row r="150">
          <cell r="A150">
            <v>229012</v>
          </cell>
          <cell r="B150" t="str">
            <v>材料費：コンクリ－ト製品</v>
          </cell>
        </row>
        <row r="151">
          <cell r="A151">
            <v>230012</v>
          </cell>
          <cell r="B151" t="str">
            <v>材料費：コンクリ－ト材料</v>
          </cell>
        </row>
        <row r="152">
          <cell r="A152">
            <v>231012</v>
          </cell>
          <cell r="B152" t="str">
            <v>材料費：木材及び加工品</v>
          </cell>
        </row>
        <row r="153">
          <cell r="A153">
            <v>232012</v>
          </cell>
          <cell r="B153" t="str">
            <v>材料費：塗料関係</v>
          </cell>
        </row>
        <row r="154">
          <cell r="A154">
            <v>233012</v>
          </cell>
          <cell r="B154" t="str">
            <v>材料費：接地材</v>
          </cell>
        </row>
        <row r="155">
          <cell r="A155">
            <v>251012</v>
          </cell>
          <cell r="B155" t="str">
            <v>材料費：架線材料</v>
          </cell>
        </row>
        <row r="156">
          <cell r="A156">
            <v>252012</v>
          </cell>
          <cell r="B156" t="str">
            <v>材料費：管路類</v>
          </cell>
        </row>
        <row r="157">
          <cell r="A157">
            <v>253012</v>
          </cell>
          <cell r="B157" t="str">
            <v>材料費：鋼材加工品</v>
          </cell>
        </row>
        <row r="158">
          <cell r="A158">
            <v>259012</v>
          </cell>
          <cell r="B158" t="str">
            <v>材料費：その他一般材料</v>
          </cell>
        </row>
        <row r="159">
          <cell r="A159">
            <v>270012</v>
          </cell>
          <cell r="B159" t="str">
            <v>材料費：雑材消耗品</v>
          </cell>
        </row>
        <row r="160">
          <cell r="A160">
            <v>301011</v>
          </cell>
          <cell r="B160" t="str">
            <v>材料費：配電盤類</v>
          </cell>
        </row>
        <row r="161">
          <cell r="A161">
            <v>302011</v>
          </cell>
          <cell r="B161" t="str">
            <v>材料費：予備電源類</v>
          </cell>
        </row>
        <row r="162">
          <cell r="A162">
            <v>303011</v>
          </cell>
          <cell r="B162" t="str">
            <v>材料費：ＣＡＴＶ増幅器</v>
          </cell>
        </row>
        <row r="163">
          <cell r="A163">
            <v>303021</v>
          </cell>
          <cell r="B163" t="str">
            <v>材料費：ＣＡＴＶ電源供給器</v>
          </cell>
        </row>
        <row r="164">
          <cell r="A164">
            <v>303031</v>
          </cell>
          <cell r="B164" t="str">
            <v>材料費：ＣＡＴＶ分岐器</v>
          </cell>
        </row>
        <row r="165">
          <cell r="A165">
            <v>303041</v>
          </cell>
          <cell r="B165" t="str">
            <v>材料費：ＣＡＴＶ分配器</v>
          </cell>
        </row>
        <row r="166">
          <cell r="A166">
            <v>303091</v>
          </cell>
          <cell r="B166" t="str">
            <v>材料費：ＣＡＴＶその他機器</v>
          </cell>
        </row>
        <row r="167">
          <cell r="A167">
            <v>304011</v>
          </cell>
          <cell r="B167" t="str">
            <v>材料費：放送用アンテナ</v>
          </cell>
        </row>
        <row r="168">
          <cell r="A168">
            <v>304021</v>
          </cell>
          <cell r="B168" t="str">
            <v>材料費：移動体用アンテナ</v>
          </cell>
        </row>
        <row r="169">
          <cell r="A169">
            <v>304031</v>
          </cell>
          <cell r="B169" t="str">
            <v>材料費：キャノビーム</v>
          </cell>
        </row>
        <row r="170">
          <cell r="A170">
            <v>305011</v>
          </cell>
          <cell r="B170" t="str">
            <v>材料費：給電部品</v>
          </cell>
        </row>
        <row r="171">
          <cell r="A171">
            <v>306011</v>
          </cell>
          <cell r="B171" t="str">
            <v>材料費：無線局舎</v>
          </cell>
        </row>
        <row r="172">
          <cell r="A172">
            <v>307011</v>
          </cell>
          <cell r="B172" t="str">
            <v>材料費：鉄塔</v>
          </cell>
        </row>
        <row r="173">
          <cell r="A173">
            <v>308011</v>
          </cell>
          <cell r="B173" t="str">
            <v>材料費：同軸ケーブル</v>
          </cell>
        </row>
        <row r="174">
          <cell r="A174">
            <v>309011</v>
          </cell>
          <cell r="B174" t="str">
            <v>材料費：光ケーブル</v>
          </cell>
        </row>
        <row r="175">
          <cell r="A175">
            <v>310011</v>
          </cell>
          <cell r="B175" t="str">
            <v>材料費：接続材料（FTTH向け）</v>
          </cell>
        </row>
        <row r="176">
          <cell r="A176">
            <v>311011</v>
          </cell>
          <cell r="B176" t="str">
            <v>材料費：ネットワーク機器（FTTH向け）</v>
          </cell>
        </row>
        <row r="177">
          <cell r="A177">
            <v>315011</v>
          </cell>
          <cell r="B177" t="str">
            <v>材料費：その他ネットワーク機材（FTTH向け）</v>
          </cell>
        </row>
        <row r="178">
          <cell r="A178">
            <v>319011</v>
          </cell>
          <cell r="B178" t="str">
            <v>材料費：その他主材料</v>
          </cell>
        </row>
        <row r="179">
          <cell r="A179">
            <v>320012</v>
          </cell>
          <cell r="B179" t="str">
            <v>材料費：電線管類</v>
          </cell>
        </row>
        <row r="180">
          <cell r="A180">
            <v>321012</v>
          </cell>
          <cell r="B180" t="str">
            <v>材料費：電線管付属品</v>
          </cell>
        </row>
        <row r="181">
          <cell r="A181">
            <v>322012</v>
          </cell>
          <cell r="B181" t="str">
            <v>材料費：通信ケーブル</v>
          </cell>
        </row>
        <row r="182">
          <cell r="A182">
            <v>323012</v>
          </cell>
          <cell r="B182" t="str">
            <v>材料費：電源ケーブル</v>
          </cell>
        </row>
        <row r="183">
          <cell r="A183">
            <v>324012</v>
          </cell>
          <cell r="B183" t="str">
            <v>材料費：接続材料</v>
          </cell>
        </row>
        <row r="184">
          <cell r="A184">
            <v>325012</v>
          </cell>
          <cell r="B184" t="str">
            <v>材料費：コンクリート材料</v>
          </cell>
        </row>
        <row r="185">
          <cell r="A185">
            <v>326012</v>
          </cell>
          <cell r="B185" t="str">
            <v>材料費：塗料関係</v>
          </cell>
        </row>
        <row r="186">
          <cell r="A186">
            <v>327012</v>
          </cell>
          <cell r="B186" t="str">
            <v>材料費：接地関係</v>
          </cell>
        </row>
        <row r="187">
          <cell r="A187">
            <v>328012</v>
          </cell>
          <cell r="B187" t="str">
            <v>材料費：架線関係</v>
          </cell>
        </row>
        <row r="188">
          <cell r="A188">
            <v>329012</v>
          </cell>
          <cell r="B188" t="str">
            <v>材料費：管路類</v>
          </cell>
        </row>
        <row r="189">
          <cell r="A189">
            <v>330012</v>
          </cell>
          <cell r="B189" t="str">
            <v>材料費：鋼材加工品</v>
          </cell>
        </row>
        <row r="190">
          <cell r="A190">
            <v>331012</v>
          </cell>
          <cell r="B190" t="str">
            <v>材料費：照明器具</v>
          </cell>
        </row>
        <row r="191">
          <cell r="A191">
            <v>332012</v>
          </cell>
          <cell r="B191" t="str">
            <v>材料費：ネットワーク機器</v>
          </cell>
        </row>
        <row r="192">
          <cell r="A192">
            <v>333012</v>
          </cell>
          <cell r="B192" t="str">
            <v>材料費：雑材消耗品</v>
          </cell>
        </row>
        <row r="193">
          <cell r="A193">
            <v>349012</v>
          </cell>
          <cell r="B193" t="str">
            <v>材料費：その他一般材</v>
          </cell>
        </row>
        <row r="194">
          <cell r="A194">
            <v>401011</v>
          </cell>
          <cell r="B194" t="str">
            <v>材料費：ボイラー</v>
          </cell>
        </row>
        <row r="195">
          <cell r="A195">
            <v>401021</v>
          </cell>
          <cell r="B195" t="str">
            <v>材料費：ガス給湯器</v>
          </cell>
        </row>
        <row r="196">
          <cell r="A196">
            <v>401031</v>
          </cell>
          <cell r="B196" t="str">
            <v>材料費：電気温水器</v>
          </cell>
        </row>
        <row r="197">
          <cell r="A197">
            <v>402011</v>
          </cell>
          <cell r="B197" t="str">
            <v>材料費：冷凍機</v>
          </cell>
        </row>
        <row r="198">
          <cell r="A198">
            <v>403011</v>
          </cell>
          <cell r="B198" t="str">
            <v>材料費：パッケ－ジ</v>
          </cell>
        </row>
        <row r="199">
          <cell r="A199">
            <v>403021</v>
          </cell>
          <cell r="B199" t="str">
            <v>材料費：空気調整機</v>
          </cell>
        </row>
        <row r="200">
          <cell r="A200">
            <v>403031</v>
          </cell>
          <cell r="B200" t="str">
            <v>材料費：加湿器</v>
          </cell>
        </row>
        <row r="201">
          <cell r="A201">
            <v>403041</v>
          </cell>
          <cell r="B201" t="str">
            <v>材料費：除湿器</v>
          </cell>
        </row>
        <row r="202">
          <cell r="A202">
            <v>403051</v>
          </cell>
          <cell r="B202" t="str">
            <v>材料費：ダクトヒーター</v>
          </cell>
        </row>
        <row r="203">
          <cell r="A203">
            <v>403061</v>
          </cell>
          <cell r="B203" t="str">
            <v>材料費：ガスヒーポン</v>
          </cell>
        </row>
        <row r="204">
          <cell r="A204">
            <v>403071</v>
          </cell>
          <cell r="B204" t="str">
            <v>材料費：氷蓄熱</v>
          </cell>
        </row>
        <row r="205">
          <cell r="A205">
            <v>403081</v>
          </cell>
          <cell r="B205" t="str">
            <v>材料費：空調機付属品類</v>
          </cell>
        </row>
        <row r="206">
          <cell r="A206">
            <v>403091</v>
          </cell>
          <cell r="B206" t="str">
            <v>材料費：ル－ムク-ラ－</v>
          </cell>
        </row>
        <row r="207">
          <cell r="A207">
            <v>404011</v>
          </cell>
          <cell r="B207" t="str">
            <v>材料費：冷却塔</v>
          </cell>
        </row>
        <row r="208">
          <cell r="A208">
            <v>405011</v>
          </cell>
          <cell r="B208" t="str">
            <v>材料費：エアーハンドリングユニット</v>
          </cell>
        </row>
        <row r="209">
          <cell r="A209">
            <v>405021</v>
          </cell>
          <cell r="B209" t="str">
            <v>材料費：ファンコイルユニット</v>
          </cell>
        </row>
        <row r="210">
          <cell r="A210">
            <v>405031</v>
          </cell>
          <cell r="B210" t="str">
            <v>材料費：全熱交換器</v>
          </cell>
        </row>
        <row r="211">
          <cell r="A211">
            <v>406011</v>
          </cell>
          <cell r="B211" t="str">
            <v>材料費：製缶</v>
          </cell>
        </row>
        <row r="212">
          <cell r="A212">
            <v>406021</v>
          </cell>
          <cell r="B212" t="str">
            <v>材料費：熱交換器　ﾌﾟﾚｰﾄ式</v>
          </cell>
        </row>
        <row r="213">
          <cell r="A213">
            <v>406031</v>
          </cell>
          <cell r="B213" t="str">
            <v>材料費：熱交換機ﾁｭ-ﾌﾞ&amp;ｾﾙ式</v>
          </cell>
        </row>
        <row r="214">
          <cell r="A214">
            <v>406041</v>
          </cell>
          <cell r="B214" t="str">
            <v>材料費：膨張水槽</v>
          </cell>
        </row>
        <row r="215">
          <cell r="A215">
            <v>406051</v>
          </cell>
          <cell r="B215" t="str">
            <v>材料費：オイルタンク（補給）</v>
          </cell>
        </row>
        <row r="216">
          <cell r="A216">
            <v>406061</v>
          </cell>
          <cell r="B216" t="str">
            <v>材料費：オイルタンク（ストレ－ジ）</v>
          </cell>
        </row>
        <row r="217">
          <cell r="A217">
            <v>406071</v>
          </cell>
          <cell r="B217" t="str">
            <v>材料費：ヘッダ－</v>
          </cell>
        </row>
        <row r="218">
          <cell r="A218">
            <v>407011</v>
          </cell>
          <cell r="B218" t="str">
            <v>材料費：ポンプ</v>
          </cell>
        </row>
        <row r="219">
          <cell r="A219">
            <v>407021</v>
          </cell>
          <cell r="B219" t="str">
            <v>材料費：ケミカルポンプ</v>
          </cell>
        </row>
        <row r="220">
          <cell r="A220">
            <v>408011</v>
          </cell>
          <cell r="B220" t="str">
            <v>材料費：送風機</v>
          </cell>
        </row>
        <row r="221">
          <cell r="A221">
            <v>408021</v>
          </cell>
          <cell r="B221" t="str">
            <v>材料費：換気扇</v>
          </cell>
        </row>
        <row r="222">
          <cell r="A222">
            <v>408031</v>
          </cell>
          <cell r="B222" t="str">
            <v>材料費：有圧換気扇</v>
          </cell>
        </row>
        <row r="223">
          <cell r="A223">
            <v>408041</v>
          </cell>
          <cell r="B223" t="str">
            <v>材料費：空調換気扇</v>
          </cell>
        </row>
        <row r="224">
          <cell r="A224">
            <v>409011</v>
          </cell>
          <cell r="B224" t="str">
            <v>材料費：厨房器具</v>
          </cell>
        </row>
        <row r="225">
          <cell r="A225">
            <v>410011</v>
          </cell>
          <cell r="B225" t="str">
            <v>材料費：パネルタンク</v>
          </cell>
        </row>
        <row r="226">
          <cell r="A226">
            <v>410021</v>
          </cell>
          <cell r="B226" t="str">
            <v>材料費：SUSタンク</v>
          </cell>
        </row>
        <row r="227">
          <cell r="A227">
            <v>410031</v>
          </cell>
          <cell r="B227" t="str">
            <v>材料費：鋼板製タンク</v>
          </cell>
        </row>
        <row r="228">
          <cell r="A228">
            <v>411011</v>
          </cell>
          <cell r="B228" t="str">
            <v>材料費：特殊機器</v>
          </cell>
        </row>
        <row r="229">
          <cell r="A229">
            <v>411021</v>
          </cell>
          <cell r="B229" t="str">
            <v>材料費：フィルタユニット</v>
          </cell>
        </row>
        <row r="230">
          <cell r="A230">
            <v>411031</v>
          </cell>
          <cell r="B230" t="str">
            <v>材料費：水処理装置</v>
          </cell>
        </row>
        <row r="231">
          <cell r="A231">
            <v>411041</v>
          </cell>
          <cell r="B231" t="str">
            <v>材料費：コンプレッサー</v>
          </cell>
        </row>
        <row r="232">
          <cell r="A232">
            <v>411051</v>
          </cell>
          <cell r="B232" t="str">
            <v>材料費：エアドライヤー</v>
          </cell>
        </row>
        <row r="233">
          <cell r="A233">
            <v>411061</v>
          </cell>
          <cell r="B233" t="str">
            <v>材料費：排ガス処理装置</v>
          </cell>
        </row>
        <row r="234">
          <cell r="A234">
            <v>411071</v>
          </cell>
          <cell r="B234" t="str">
            <v>材料費：ドラフトチャンバー</v>
          </cell>
        </row>
        <row r="235">
          <cell r="A235">
            <v>411081</v>
          </cell>
          <cell r="B235" t="str">
            <v>材料費：エアシャワー</v>
          </cell>
        </row>
        <row r="236">
          <cell r="A236">
            <v>411091</v>
          </cell>
          <cell r="B236" t="str">
            <v>材料費：パスボックス</v>
          </cell>
        </row>
        <row r="237">
          <cell r="A237">
            <v>411101</v>
          </cell>
          <cell r="B237" t="str">
            <v>材料費：環境機器　凝集剤</v>
          </cell>
        </row>
        <row r="238">
          <cell r="A238">
            <v>411111</v>
          </cell>
          <cell r="B238" t="str">
            <v>材料費：環境機器　電動モータ</v>
          </cell>
        </row>
        <row r="239">
          <cell r="A239">
            <v>411121</v>
          </cell>
          <cell r="B239" t="str">
            <v>材料費：医療設備</v>
          </cell>
        </row>
        <row r="240">
          <cell r="A240">
            <v>411131</v>
          </cell>
          <cell r="B240" t="str">
            <v>材料費：プ－ル設備</v>
          </cell>
        </row>
        <row r="241">
          <cell r="A241">
            <v>411141</v>
          </cell>
          <cell r="B241" t="str">
            <v>材料費：ガス供給システム</v>
          </cell>
        </row>
        <row r="242">
          <cell r="A242">
            <v>411151</v>
          </cell>
          <cell r="B242" t="str">
            <v>材料費：スクラバ設備</v>
          </cell>
        </row>
        <row r="243">
          <cell r="A243">
            <v>411161</v>
          </cell>
          <cell r="B243" t="str">
            <v>材料費：焼却炉</v>
          </cell>
        </row>
        <row r="244">
          <cell r="A244">
            <v>411171</v>
          </cell>
          <cell r="B244" t="str">
            <v>材料費：ランドリ－設備</v>
          </cell>
        </row>
        <row r="245">
          <cell r="A245">
            <v>411911</v>
          </cell>
          <cell r="B245" t="str">
            <v>材料費：その他主材料1</v>
          </cell>
        </row>
        <row r="246">
          <cell r="A246">
            <v>411921</v>
          </cell>
          <cell r="B246" t="str">
            <v>材料費：その他主材料2</v>
          </cell>
        </row>
        <row r="247">
          <cell r="A247">
            <v>411931</v>
          </cell>
          <cell r="B247" t="str">
            <v>材料費：その他主材料3</v>
          </cell>
        </row>
        <row r="248">
          <cell r="A248">
            <v>411941</v>
          </cell>
          <cell r="B248" t="str">
            <v>材料費：その他主材料4</v>
          </cell>
        </row>
        <row r="249">
          <cell r="A249">
            <v>411951</v>
          </cell>
          <cell r="B249" t="str">
            <v>材料費：その他主材料5</v>
          </cell>
        </row>
        <row r="250">
          <cell r="A250">
            <v>411961</v>
          </cell>
          <cell r="B250" t="str">
            <v>材料費：その他主材料6</v>
          </cell>
        </row>
        <row r="251">
          <cell r="A251">
            <v>411971</v>
          </cell>
          <cell r="B251" t="str">
            <v>材料費：その他主材料7</v>
          </cell>
        </row>
        <row r="252">
          <cell r="A252">
            <v>411981</v>
          </cell>
          <cell r="B252" t="str">
            <v>材料費：その他主材料8</v>
          </cell>
        </row>
        <row r="253">
          <cell r="A253">
            <v>411991</v>
          </cell>
          <cell r="B253" t="str">
            <v>材料費：その他主材料9</v>
          </cell>
        </row>
        <row r="254">
          <cell r="A254">
            <v>412012</v>
          </cell>
          <cell r="B254" t="str">
            <v>材料費：鉄管並継手</v>
          </cell>
        </row>
        <row r="255">
          <cell r="A255">
            <v>412022</v>
          </cell>
          <cell r="B255" t="str">
            <v>材料費：配管用鋼管・継手（白）</v>
          </cell>
        </row>
        <row r="256">
          <cell r="A256">
            <v>412032</v>
          </cell>
          <cell r="B256" t="str">
            <v>材料費：配管用鋼管・継手（黒）</v>
          </cell>
        </row>
        <row r="257">
          <cell r="A257">
            <v>412042</v>
          </cell>
          <cell r="B257" t="str">
            <v>材料費：圧力配管用鋼管・継手</v>
          </cell>
        </row>
        <row r="258">
          <cell r="A258">
            <v>412052</v>
          </cell>
          <cell r="B258" t="str">
            <v>材料費：塩ﾋﾞﾗｲﾆﾝｸﾞ鋼管・継手(VA)</v>
          </cell>
        </row>
        <row r="259">
          <cell r="A259">
            <v>412062</v>
          </cell>
          <cell r="B259" t="str">
            <v>材料費：塩ﾋﾞﾗｲﾆﾝｸﾞ鋼管・継手(VB)</v>
          </cell>
        </row>
        <row r="260">
          <cell r="A260">
            <v>412072</v>
          </cell>
          <cell r="B260" t="str">
            <v>材料費：塩ﾋﾞﾗｲﾆﾝｸﾞ鋼管・継手(VC)</v>
          </cell>
        </row>
        <row r="261">
          <cell r="A261">
            <v>412082</v>
          </cell>
          <cell r="B261" t="str">
            <v>材料費：塩ﾋﾞﾗｲﾆﾝｸﾞ鋼管・継手(VD)</v>
          </cell>
        </row>
        <row r="262">
          <cell r="A262">
            <v>412092</v>
          </cell>
          <cell r="B262" t="str">
            <v>材料費：水道用鋳鉄管</v>
          </cell>
        </row>
        <row r="263">
          <cell r="A263">
            <v>412102</v>
          </cell>
          <cell r="B263" t="str">
            <v>材料費：排水用鋳鉄管</v>
          </cell>
        </row>
        <row r="264">
          <cell r="A264">
            <v>412112</v>
          </cell>
          <cell r="B264" t="str">
            <v>材料費：ｾﾒﾝﾄﾗｲﾆﾝｸﾞ鋳鉄管</v>
          </cell>
        </row>
        <row r="265">
          <cell r="A265">
            <v>412122</v>
          </cell>
          <cell r="B265" t="str">
            <v>材料費：SUS配管</v>
          </cell>
        </row>
        <row r="266">
          <cell r="A266">
            <v>413012</v>
          </cell>
          <cell r="B266" t="str">
            <v>材料費：二管路管並継手</v>
          </cell>
        </row>
        <row r="267">
          <cell r="A267">
            <v>414012</v>
          </cell>
          <cell r="B267" t="str">
            <v>材料費：銅鉛管並継手</v>
          </cell>
        </row>
        <row r="268">
          <cell r="A268">
            <v>414022</v>
          </cell>
          <cell r="B268" t="str">
            <v>材料費：被覆銅管・継手</v>
          </cell>
        </row>
        <row r="269">
          <cell r="A269">
            <v>414032</v>
          </cell>
          <cell r="B269" t="str">
            <v>材料費：冷媒用銅管・継手</v>
          </cell>
        </row>
        <row r="270">
          <cell r="A270">
            <v>414042</v>
          </cell>
          <cell r="B270" t="str">
            <v>材料費：冷媒用被覆銅管・継手</v>
          </cell>
        </row>
        <row r="271">
          <cell r="A271">
            <v>414052</v>
          </cell>
          <cell r="B271" t="str">
            <v>材料費：医療用銅管・継手</v>
          </cell>
        </row>
        <row r="272">
          <cell r="A272">
            <v>415012</v>
          </cell>
          <cell r="B272" t="str">
            <v>材料費：非金属管並継手</v>
          </cell>
        </row>
        <row r="273">
          <cell r="A273">
            <v>415022</v>
          </cell>
          <cell r="B273" t="str">
            <v>材料費：PVC配管</v>
          </cell>
        </row>
        <row r="274">
          <cell r="A274">
            <v>415032</v>
          </cell>
          <cell r="B274" t="str">
            <v>材料費：FRP配管</v>
          </cell>
        </row>
        <row r="275">
          <cell r="A275">
            <v>415042</v>
          </cell>
          <cell r="B275" t="str">
            <v>材料費：PP配管</v>
          </cell>
        </row>
        <row r="276">
          <cell r="A276">
            <v>415052</v>
          </cell>
          <cell r="B276" t="str">
            <v>材料費：PE配管</v>
          </cell>
        </row>
        <row r="277">
          <cell r="A277">
            <v>415062</v>
          </cell>
          <cell r="B277" t="str">
            <v>材料費：HI-VP配管</v>
          </cell>
        </row>
        <row r="278">
          <cell r="A278">
            <v>415072</v>
          </cell>
          <cell r="B278" t="str">
            <v>材料費：HT-VP配管</v>
          </cell>
        </row>
        <row r="279">
          <cell r="A279">
            <v>415082</v>
          </cell>
          <cell r="B279" t="str">
            <v>材料費：HI-VP</v>
          </cell>
        </row>
        <row r="280">
          <cell r="A280">
            <v>415092</v>
          </cell>
          <cell r="B280" t="str">
            <v>材料費：ポリエチレン配管</v>
          </cell>
        </row>
        <row r="281">
          <cell r="A281">
            <v>415102</v>
          </cell>
          <cell r="B281" t="str">
            <v>材料費：その他管類</v>
          </cell>
        </row>
        <row r="282">
          <cell r="A282">
            <v>416011</v>
          </cell>
          <cell r="B282" t="str">
            <v>材料費：衛生陶器水栓</v>
          </cell>
        </row>
        <row r="283">
          <cell r="A283">
            <v>416021</v>
          </cell>
          <cell r="B283" t="str">
            <v>材料費：洗浄便座</v>
          </cell>
        </row>
        <row r="284">
          <cell r="A284">
            <v>416031</v>
          </cell>
          <cell r="B284" t="str">
            <v>材料費：ミニキッチン</v>
          </cell>
        </row>
        <row r="285">
          <cell r="A285">
            <v>416041</v>
          </cell>
          <cell r="B285" t="str">
            <v>材料費：流し台</v>
          </cell>
        </row>
        <row r="286">
          <cell r="A286">
            <v>416051</v>
          </cell>
          <cell r="B286" t="str">
            <v>材料費：ユニットバス</v>
          </cell>
        </row>
        <row r="287">
          <cell r="A287">
            <v>416062</v>
          </cell>
          <cell r="B287" t="str">
            <v>材料費：その他衛生陶器</v>
          </cell>
        </row>
        <row r="288">
          <cell r="A288">
            <v>417012</v>
          </cell>
          <cell r="B288" t="str">
            <v>材料費：ガス器具類</v>
          </cell>
        </row>
        <row r="289">
          <cell r="A289">
            <v>418011</v>
          </cell>
          <cell r="B289" t="str">
            <v>材料費：消火機器</v>
          </cell>
        </row>
        <row r="290">
          <cell r="A290">
            <v>419011</v>
          </cell>
          <cell r="B290" t="str">
            <v>材料費：自動制御機器</v>
          </cell>
        </row>
        <row r="291">
          <cell r="A291">
            <v>420012</v>
          </cell>
          <cell r="B291" t="str">
            <v>材料費：バルブ・伸縮継手</v>
          </cell>
        </row>
        <row r="292">
          <cell r="A292">
            <v>420022</v>
          </cell>
          <cell r="B292" t="str">
            <v>材料費：計器</v>
          </cell>
        </row>
        <row r="293">
          <cell r="A293">
            <v>420032</v>
          </cell>
          <cell r="B293" t="str">
            <v>材料費：排水金物・マンホール</v>
          </cell>
        </row>
        <row r="294">
          <cell r="A294">
            <v>420042</v>
          </cell>
          <cell r="B294" t="str">
            <v>材料費：集中検針設備</v>
          </cell>
        </row>
        <row r="295">
          <cell r="A295">
            <v>420112</v>
          </cell>
          <cell r="B295" t="str">
            <v>材料費：調節用ﾊﾞﾙﾌﾞ</v>
          </cell>
        </row>
        <row r="296">
          <cell r="A296">
            <v>420122</v>
          </cell>
          <cell r="B296" t="str">
            <v>材料費：ﾌﾚｷｼﾌﾞﾙ継手</v>
          </cell>
        </row>
        <row r="297">
          <cell r="A297">
            <v>420132</v>
          </cell>
          <cell r="B297" t="str">
            <v>材料費：PVCバルブ</v>
          </cell>
        </row>
        <row r="298">
          <cell r="A298">
            <v>420142</v>
          </cell>
          <cell r="B298" t="str">
            <v>材料費：スチ－ムトラップ</v>
          </cell>
        </row>
        <row r="299">
          <cell r="A299">
            <v>420152</v>
          </cell>
          <cell r="B299" t="str">
            <v>材料費：伸縮継手</v>
          </cell>
        </row>
        <row r="300">
          <cell r="A300">
            <v>420162</v>
          </cell>
          <cell r="B300" t="str">
            <v>材料費：特殊バルブ</v>
          </cell>
        </row>
        <row r="301">
          <cell r="A301">
            <v>420212</v>
          </cell>
          <cell r="B301" t="str">
            <v>材料費：ﾒｰﾀｰ</v>
          </cell>
        </row>
        <row r="302">
          <cell r="A302">
            <v>420222</v>
          </cell>
          <cell r="B302" t="str">
            <v>材料費：計器</v>
          </cell>
        </row>
        <row r="303">
          <cell r="A303">
            <v>420312</v>
          </cell>
          <cell r="B303" t="str">
            <v>材料費：排水金物</v>
          </cell>
        </row>
        <row r="304">
          <cell r="A304">
            <v>420322</v>
          </cell>
          <cell r="B304" t="str">
            <v>材料費：ﾏﾝﾎｰﾙ類</v>
          </cell>
        </row>
        <row r="305">
          <cell r="A305">
            <v>420332</v>
          </cell>
          <cell r="B305" t="str">
            <v>材料費：ｸﾞﾘｰｽﾄﾗｯﾌﾟ</v>
          </cell>
        </row>
        <row r="306">
          <cell r="A306">
            <v>420412</v>
          </cell>
          <cell r="B306" t="str">
            <v>材料費：集中検針設備</v>
          </cell>
        </row>
        <row r="307">
          <cell r="A307">
            <v>420422</v>
          </cell>
          <cell r="B307" t="str">
            <v>材料費：量水器</v>
          </cell>
        </row>
        <row r="308">
          <cell r="A308">
            <v>420912</v>
          </cell>
          <cell r="B308" t="str">
            <v>材料費：その他衛生材料1</v>
          </cell>
        </row>
        <row r="309">
          <cell r="A309">
            <v>420922</v>
          </cell>
          <cell r="B309" t="str">
            <v>材料費：その他衛生材料2</v>
          </cell>
        </row>
        <row r="310">
          <cell r="A310">
            <v>420932</v>
          </cell>
          <cell r="B310" t="str">
            <v>材料費：その他衛生材料3</v>
          </cell>
        </row>
        <row r="311">
          <cell r="A311">
            <v>420942</v>
          </cell>
          <cell r="B311" t="str">
            <v>材料費：その他衛生材料4</v>
          </cell>
        </row>
        <row r="312">
          <cell r="A312">
            <v>420952</v>
          </cell>
          <cell r="B312" t="str">
            <v>材料費：その他衛生材料5</v>
          </cell>
        </row>
        <row r="313">
          <cell r="A313">
            <v>420962</v>
          </cell>
          <cell r="B313" t="str">
            <v>材料費：その他衛生材料6</v>
          </cell>
        </row>
        <row r="314">
          <cell r="A314">
            <v>420972</v>
          </cell>
          <cell r="B314" t="str">
            <v>材料費：その他衛生材料7</v>
          </cell>
        </row>
        <row r="315">
          <cell r="A315">
            <v>420982</v>
          </cell>
          <cell r="B315" t="str">
            <v>材料費：その他衛生材料8</v>
          </cell>
        </row>
        <row r="316">
          <cell r="A316">
            <v>420992</v>
          </cell>
          <cell r="B316" t="str">
            <v>材料費：その他衛生材料9</v>
          </cell>
        </row>
        <row r="317">
          <cell r="A317">
            <v>421012</v>
          </cell>
          <cell r="B317" t="str">
            <v>材料費：吹出口・ダンパー</v>
          </cell>
        </row>
        <row r="318">
          <cell r="A318">
            <v>421022</v>
          </cell>
          <cell r="B318" t="str">
            <v>材料費：ﾀﾞｸﾄ材</v>
          </cell>
        </row>
        <row r="319">
          <cell r="A319">
            <v>421032</v>
          </cell>
          <cell r="B319" t="str">
            <v>材料費：ｽﾊﾟｲﾗﾙﾀﾞｸﾄ材</v>
          </cell>
        </row>
        <row r="320">
          <cell r="A320">
            <v>421042</v>
          </cell>
          <cell r="B320" t="str">
            <v>材料費：ｱﾙﾐﾌﾚｷ材</v>
          </cell>
        </row>
        <row r="321">
          <cell r="A321">
            <v>421052</v>
          </cell>
          <cell r="B321" t="str">
            <v>材料費：消音ﾁｬﾝﾊﾞｰ材</v>
          </cell>
        </row>
        <row r="322">
          <cell r="A322">
            <v>421062</v>
          </cell>
          <cell r="B322" t="str">
            <v>材料費：吹出口･吸込口類</v>
          </cell>
        </row>
        <row r="323">
          <cell r="A323">
            <v>421072</v>
          </cell>
          <cell r="B323" t="str">
            <v>材料費：ﾀﾞﾝﾊﾟ-類</v>
          </cell>
        </row>
        <row r="324">
          <cell r="A324">
            <v>421082</v>
          </cell>
          <cell r="B324" t="str">
            <v>材料費：ﾌｨﾙﾀｰ類</v>
          </cell>
        </row>
        <row r="325">
          <cell r="A325">
            <v>421092</v>
          </cell>
          <cell r="B325" t="str">
            <v>材料費：ベントキャップ</v>
          </cell>
        </row>
        <row r="326">
          <cell r="A326">
            <v>422012</v>
          </cell>
          <cell r="B326" t="str">
            <v>材料費：その他一般材料</v>
          </cell>
        </row>
        <row r="327">
          <cell r="A327">
            <v>422022</v>
          </cell>
          <cell r="B327" t="str">
            <v>材料費：支持金物類</v>
          </cell>
        </row>
        <row r="328">
          <cell r="A328">
            <v>422032</v>
          </cell>
          <cell r="B328" t="str">
            <v>材料費：保温材料</v>
          </cell>
        </row>
        <row r="329">
          <cell r="A329">
            <v>422042</v>
          </cell>
          <cell r="B329" t="str">
            <v>材料費：塗装材料</v>
          </cell>
        </row>
        <row r="330">
          <cell r="A330">
            <v>422052</v>
          </cell>
          <cell r="B330" t="str">
            <v>材料費：スリムダクト</v>
          </cell>
        </row>
        <row r="331">
          <cell r="A331">
            <v>422912</v>
          </cell>
          <cell r="B331" t="str">
            <v>材料費：その他空調材料1</v>
          </cell>
        </row>
        <row r="332">
          <cell r="A332">
            <v>422922</v>
          </cell>
          <cell r="B332" t="str">
            <v>材料費：その他空調材料2</v>
          </cell>
        </row>
        <row r="333">
          <cell r="A333">
            <v>422932</v>
          </cell>
          <cell r="B333" t="str">
            <v>材料費：その他空調材料3</v>
          </cell>
        </row>
        <row r="334">
          <cell r="A334">
            <v>422942</v>
          </cell>
          <cell r="B334" t="str">
            <v>材料費：その他空調材料4</v>
          </cell>
        </row>
        <row r="335">
          <cell r="A335">
            <v>422952</v>
          </cell>
          <cell r="B335" t="str">
            <v>材料費：その他空調材料5</v>
          </cell>
        </row>
        <row r="336">
          <cell r="A336">
            <v>422962</v>
          </cell>
          <cell r="B336" t="str">
            <v>材料費：その他空調材料6</v>
          </cell>
        </row>
        <row r="337">
          <cell r="A337">
            <v>422972</v>
          </cell>
          <cell r="B337" t="str">
            <v>材料費：その他空調材料7</v>
          </cell>
        </row>
        <row r="338">
          <cell r="A338">
            <v>422982</v>
          </cell>
          <cell r="B338" t="str">
            <v>材料費：その他空調材料8</v>
          </cell>
        </row>
        <row r="339">
          <cell r="A339">
            <v>422992</v>
          </cell>
          <cell r="B339" t="str">
            <v>材料費：その他空調材料9</v>
          </cell>
        </row>
        <row r="340">
          <cell r="A340">
            <v>423012</v>
          </cell>
          <cell r="B340" t="str">
            <v>材料費：雑材料・消耗品</v>
          </cell>
        </row>
        <row r="341">
          <cell r="A341">
            <v>424012</v>
          </cell>
          <cell r="B341" t="str">
            <v>材料費：プラント機器1</v>
          </cell>
        </row>
        <row r="342">
          <cell r="A342">
            <v>424022</v>
          </cell>
          <cell r="B342" t="str">
            <v>材料費：プラント機器2</v>
          </cell>
        </row>
        <row r="343">
          <cell r="A343">
            <v>424032</v>
          </cell>
          <cell r="B343" t="str">
            <v>材料費：プラント機器3</v>
          </cell>
        </row>
        <row r="344">
          <cell r="A344">
            <v>424042</v>
          </cell>
          <cell r="B344" t="str">
            <v>材料費：プラント機器4</v>
          </cell>
        </row>
        <row r="345">
          <cell r="A345">
            <v>424052</v>
          </cell>
          <cell r="B345" t="str">
            <v>材料費：プラント機器5</v>
          </cell>
        </row>
        <row r="346">
          <cell r="A346">
            <v>424062</v>
          </cell>
          <cell r="B346" t="str">
            <v>材料費：プラント機器6</v>
          </cell>
        </row>
        <row r="347">
          <cell r="A347">
            <v>424072</v>
          </cell>
          <cell r="B347" t="str">
            <v>材料費：プラント機器7</v>
          </cell>
        </row>
        <row r="348">
          <cell r="A348">
            <v>424082</v>
          </cell>
          <cell r="B348" t="str">
            <v>材料費：プラント機器8</v>
          </cell>
        </row>
        <row r="349">
          <cell r="A349">
            <v>424092</v>
          </cell>
          <cell r="B349" t="str">
            <v>材料費：プラント機器9</v>
          </cell>
        </row>
        <row r="350">
          <cell r="A350">
            <v>501011</v>
          </cell>
          <cell r="B350" t="str">
            <v>材料費：一般ﾎﾞｲﾗｰ</v>
          </cell>
        </row>
        <row r="351">
          <cell r="A351">
            <v>501021</v>
          </cell>
          <cell r="B351" t="str">
            <v>材料費：ｶﾞｽﾎﾞｲﾗｰ</v>
          </cell>
        </row>
        <row r="352">
          <cell r="A352">
            <v>501191</v>
          </cell>
          <cell r="B352" t="str">
            <v>材料費：その他</v>
          </cell>
        </row>
        <row r="353">
          <cell r="A353">
            <v>502011</v>
          </cell>
          <cell r="B353" t="str">
            <v>材料費：ｶﾞｽ給湯機</v>
          </cell>
        </row>
        <row r="354">
          <cell r="A354">
            <v>503011</v>
          </cell>
          <cell r="B354" t="str">
            <v>材料費：電気温水機</v>
          </cell>
        </row>
        <row r="355">
          <cell r="A355">
            <v>504011</v>
          </cell>
          <cell r="B355" t="str">
            <v>材料費：ﾁﾘﾝｸﾞﾕﾆｯﾄ</v>
          </cell>
        </row>
        <row r="356">
          <cell r="A356">
            <v>504021</v>
          </cell>
          <cell r="B356" t="str">
            <v>材料費：ﾀｰﾎﾞ冷凍機</v>
          </cell>
        </row>
        <row r="357">
          <cell r="A357">
            <v>504031</v>
          </cell>
          <cell r="B357" t="str">
            <v>材料費：吸収式冷凍機</v>
          </cell>
        </row>
        <row r="358">
          <cell r="A358">
            <v>504041</v>
          </cell>
          <cell r="B358" t="str">
            <v>材料費：ﾋｰﾄﾎﾟﾝﾌﾟﾁﾗｰ</v>
          </cell>
        </row>
        <row r="359">
          <cell r="A359">
            <v>504191</v>
          </cell>
          <cell r="B359" t="str">
            <v>材料費：ｿﾉ他</v>
          </cell>
        </row>
        <row r="360">
          <cell r="A360">
            <v>505011</v>
          </cell>
          <cell r="B360" t="str">
            <v>材料費：ﾊﾟｯｹｰｼﾞｴｱｺﾝ</v>
          </cell>
        </row>
        <row r="361">
          <cell r="A361">
            <v>505021</v>
          </cell>
          <cell r="B361" t="str">
            <v>材料費：ﾋﾞﾙ用ﾏﾙﾁｴｱｺﾝ</v>
          </cell>
        </row>
        <row r="362">
          <cell r="A362">
            <v>505031</v>
          </cell>
          <cell r="B362" t="str">
            <v>材料費：ｶﾞｽﾋｰﾄﾎﾟﾝﾌﾟA/C</v>
          </cell>
        </row>
        <row r="363">
          <cell r="A363">
            <v>505041</v>
          </cell>
          <cell r="B363" t="str">
            <v>材料費：店舗用ｴｱｺﾝ</v>
          </cell>
        </row>
        <row r="364">
          <cell r="A364">
            <v>505051</v>
          </cell>
          <cell r="B364" t="str">
            <v>材料費：ﾙｰﾑｴｱｺﾝ</v>
          </cell>
        </row>
        <row r="365">
          <cell r="A365">
            <v>505061</v>
          </cell>
          <cell r="B365" t="str">
            <v>材料費：ｽﾎﾟｯﾄｴｱｺﾝ</v>
          </cell>
        </row>
        <row r="366">
          <cell r="A366">
            <v>505071</v>
          </cell>
          <cell r="B366" t="str">
            <v>材料費：温風暖房機</v>
          </cell>
        </row>
        <row r="367">
          <cell r="A367">
            <v>505191</v>
          </cell>
          <cell r="B367" t="str">
            <v>材料費：その他</v>
          </cell>
        </row>
        <row r="368">
          <cell r="A368">
            <v>506011</v>
          </cell>
          <cell r="B368" t="str">
            <v>材料費：冷媒式除湿機</v>
          </cell>
        </row>
        <row r="369">
          <cell r="A369">
            <v>506021</v>
          </cell>
          <cell r="B369" t="str">
            <v>材料費：空気清浄機</v>
          </cell>
        </row>
        <row r="370">
          <cell r="A370">
            <v>507011</v>
          </cell>
          <cell r="B370" t="str">
            <v>材料費：開放式冷却塔</v>
          </cell>
        </row>
        <row r="371">
          <cell r="A371">
            <v>507021</v>
          </cell>
          <cell r="B371" t="str">
            <v>材料費：密閉式冷却塔</v>
          </cell>
        </row>
        <row r="372">
          <cell r="A372">
            <v>508011</v>
          </cell>
          <cell r="B372" t="str">
            <v>材料費：一般ｴｱﾊﾝ</v>
          </cell>
        </row>
        <row r="373">
          <cell r="A373">
            <v>508021</v>
          </cell>
          <cell r="B373" t="str">
            <v>材料費：ｼｽﾃﾑｴｱﾊﾝ</v>
          </cell>
        </row>
        <row r="374">
          <cell r="A374">
            <v>509011</v>
          </cell>
          <cell r="B374" t="str">
            <v>材料費：一般ﾌｧﾝｺｲﾙ</v>
          </cell>
        </row>
        <row r="375">
          <cell r="A375">
            <v>509021</v>
          </cell>
          <cell r="B375" t="str">
            <v>材料費：大型ﾌｧﾝｺｲﾙ</v>
          </cell>
        </row>
        <row r="376">
          <cell r="A376">
            <v>509031</v>
          </cell>
          <cell r="B376" t="str">
            <v>材料費：放熱器</v>
          </cell>
        </row>
        <row r="377">
          <cell r="A377">
            <v>509191</v>
          </cell>
          <cell r="B377" t="str">
            <v>材料費：その他</v>
          </cell>
        </row>
        <row r="378">
          <cell r="A378">
            <v>510011</v>
          </cell>
          <cell r="B378" t="str">
            <v>材料費：全熱交換器</v>
          </cell>
        </row>
        <row r="379">
          <cell r="A379">
            <v>511011</v>
          </cell>
          <cell r="B379" t="str">
            <v>材料費：鉄鋼･ｽﾃﾝﾚｽ製</v>
          </cell>
        </row>
        <row r="380">
          <cell r="A380">
            <v>511021</v>
          </cell>
          <cell r="B380" t="str">
            <v>材料費：密閉式膨張ﾀﾝｸ</v>
          </cell>
        </row>
        <row r="381">
          <cell r="A381">
            <v>511031</v>
          </cell>
          <cell r="B381" t="str">
            <v>材料費：熱交換器</v>
          </cell>
        </row>
        <row r="382">
          <cell r="A382">
            <v>511191</v>
          </cell>
          <cell r="B382" t="str">
            <v>材料費：その他</v>
          </cell>
        </row>
        <row r="383">
          <cell r="A383">
            <v>512011</v>
          </cell>
          <cell r="B383" t="str">
            <v>材料費：ﾎﾟﾝﾌﾟ(Ⅰ)一般</v>
          </cell>
        </row>
        <row r="384">
          <cell r="A384">
            <v>512021</v>
          </cell>
          <cell r="B384" t="str">
            <v>材料費：ﾎﾟﾝﾌﾟ(Ⅱ)特殊</v>
          </cell>
        </row>
        <row r="385">
          <cell r="A385">
            <v>512191</v>
          </cell>
          <cell r="B385" t="str">
            <v>材料費：その他</v>
          </cell>
        </row>
        <row r="386">
          <cell r="A386">
            <v>513011</v>
          </cell>
          <cell r="B386" t="str">
            <v>材料費：送風機</v>
          </cell>
        </row>
        <row r="387">
          <cell r="A387">
            <v>514011</v>
          </cell>
          <cell r="B387" t="str">
            <v>材料費：換気扇</v>
          </cell>
        </row>
        <row r="388">
          <cell r="A388">
            <v>514021</v>
          </cell>
          <cell r="B388" t="str">
            <v>材料費：空調換気扇</v>
          </cell>
        </row>
        <row r="389">
          <cell r="A389">
            <v>514191</v>
          </cell>
          <cell r="B389" t="str">
            <v>材料費：換気扇付属部品</v>
          </cell>
        </row>
        <row r="390">
          <cell r="A390">
            <v>515011</v>
          </cell>
          <cell r="B390" t="str">
            <v>材料費：厨房器具</v>
          </cell>
        </row>
        <row r="391">
          <cell r="A391">
            <v>516011</v>
          </cell>
          <cell r="B391" t="str">
            <v>材料費：樹脂製ﾀﾝｸ</v>
          </cell>
        </row>
        <row r="392">
          <cell r="A392">
            <v>516021</v>
          </cell>
          <cell r="B392" t="str">
            <v>材料費：ステンレスﾊﾟﾈﾙﾀﾝｸ</v>
          </cell>
        </row>
        <row r="393">
          <cell r="A393">
            <v>516031</v>
          </cell>
          <cell r="B393" t="str">
            <v>材料費：水槽用架台</v>
          </cell>
        </row>
        <row r="394">
          <cell r="A394">
            <v>516191</v>
          </cell>
          <cell r="B394" t="str">
            <v>材料費：その他</v>
          </cell>
        </row>
        <row r="395">
          <cell r="A395">
            <v>517011</v>
          </cell>
          <cell r="B395" t="str">
            <v>材料費：防振架台</v>
          </cell>
        </row>
        <row r="396">
          <cell r="A396">
            <v>517021</v>
          </cell>
          <cell r="B396" t="str">
            <v>材料費：風量調整装置</v>
          </cell>
        </row>
        <row r="397">
          <cell r="A397">
            <v>517031</v>
          </cell>
          <cell r="B397" t="str">
            <v>材料費：警報装置</v>
          </cell>
        </row>
        <row r="398">
          <cell r="A398">
            <v>517041</v>
          </cell>
          <cell r="B398" t="str">
            <v>材料費：機器 1　ｺﾝﾌﾟﾚｯｻｰ</v>
          </cell>
        </row>
        <row r="399">
          <cell r="A399">
            <v>517051</v>
          </cell>
          <cell r="B399" t="str">
            <v>材料費：機器 2</v>
          </cell>
        </row>
        <row r="400">
          <cell r="A400">
            <v>517061</v>
          </cell>
          <cell r="B400" t="str">
            <v>材料費：機器 3</v>
          </cell>
        </row>
        <row r="401">
          <cell r="A401">
            <v>517071</v>
          </cell>
          <cell r="B401" t="str">
            <v>材料費：機器 4</v>
          </cell>
        </row>
        <row r="402">
          <cell r="A402">
            <v>517081</v>
          </cell>
          <cell r="B402" t="str">
            <v>材料費：機器 5</v>
          </cell>
        </row>
        <row r="403">
          <cell r="A403">
            <v>517091</v>
          </cell>
          <cell r="B403" t="str">
            <v>材料費：機器 6</v>
          </cell>
        </row>
        <row r="404">
          <cell r="A404">
            <v>518011</v>
          </cell>
          <cell r="B404" t="str">
            <v>材料費：ﾌｨﾙﾀｰﾕﾆｯﾄ</v>
          </cell>
        </row>
        <row r="405">
          <cell r="A405">
            <v>519011</v>
          </cell>
          <cell r="B405" t="str">
            <v>材料費：水処理装置</v>
          </cell>
        </row>
        <row r="406">
          <cell r="A406">
            <v>520011</v>
          </cell>
          <cell r="B406" t="str">
            <v>材料費：衛生陶器水栓（Ⅰ）一般</v>
          </cell>
        </row>
        <row r="407">
          <cell r="A407">
            <v>520021</v>
          </cell>
          <cell r="B407" t="str">
            <v>材料費：衛生陶器水栓（Ⅱ）特殊</v>
          </cell>
        </row>
        <row r="408">
          <cell r="A408">
            <v>521011</v>
          </cell>
          <cell r="B408" t="str">
            <v>材料費：消火栓</v>
          </cell>
        </row>
        <row r="409">
          <cell r="A409">
            <v>521021</v>
          </cell>
          <cell r="B409" t="str">
            <v>材料費：ｽﾌﾟﾘﾝｸﾗｰﾍｯﾄﾞ</v>
          </cell>
        </row>
        <row r="410">
          <cell r="A410">
            <v>521031</v>
          </cell>
          <cell r="B410" t="str">
            <v>材料費：消火器</v>
          </cell>
        </row>
        <row r="411">
          <cell r="A411">
            <v>522011</v>
          </cell>
          <cell r="B411" t="str">
            <v>材料費：自動制御機器</v>
          </cell>
        </row>
        <row r="412">
          <cell r="A412">
            <v>523012</v>
          </cell>
          <cell r="B412" t="str">
            <v>材料費：一般配管用鋼管</v>
          </cell>
        </row>
        <row r="413">
          <cell r="A413">
            <v>523022</v>
          </cell>
          <cell r="B413" t="str">
            <v>材料費：圧力配管用鋼管</v>
          </cell>
        </row>
        <row r="414">
          <cell r="A414">
            <v>523032</v>
          </cell>
          <cell r="B414" t="str">
            <v>材料費：塩ビライニング鋼管</v>
          </cell>
        </row>
        <row r="415">
          <cell r="A415">
            <v>523042</v>
          </cell>
          <cell r="B415" t="str">
            <v>材料費：同上Ｆ付直管・継手</v>
          </cell>
        </row>
        <row r="416">
          <cell r="A416">
            <v>523052</v>
          </cell>
          <cell r="B416" t="str">
            <v>材料費：内外面被覆鋼管</v>
          </cell>
        </row>
        <row r="417">
          <cell r="A417">
            <v>523062</v>
          </cell>
          <cell r="B417" t="str">
            <v>材料費：ステンレス直管・継手</v>
          </cell>
        </row>
        <row r="418">
          <cell r="A418">
            <v>523072</v>
          </cell>
          <cell r="B418" t="str">
            <v>材料費：鋳鉄直管・継手</v>
          </cell>
        </row>
        <row r="419">
          <cell r="A419">
            <v>523082</v>
          </cell>
          <cell r="B419" t="str">
            <v>材料費：アルファ鋼管</v>
          </cell>
        </row>
        <row r="420">
          <cell r="A420">
            <v>523192</v>
          </cell>
          <cell r="B420" t="str">
            <v>材料費：その他</v>
          </cell>
        </row>
        <row r="421">
          <cell r="A421">
            <v>524012</v>
          </cell>
          <cell r="B421" t="str">
            <v>材料費：二管路管並継手</v>
          </cell>
        </row>
        <row r="422">
          <cell r="A422">
            <v>525012</v>
          </cell>
          <cell r="B422" t="str">
            <v>材料費：銅管・継手</v>
          </cell>
        </row>
        <row r="423">
          <cell r="A423">
            <v>525022</v>
          </cell>
          <cell r="B423" t="str">
            <v>材料費：被覆銅管・継手</v>
          </cell>
        </row>
        <row r="424">
          <cell r="A424">
            <v>525032</v>
          </cell>
          <cell r="B424" t="str">
            <v>材料費：冷媒銅管・継手</v>
          </cell>
        </row>
        <row r="425">
          <cell r="A425">
            <v>525042</v>
          </cell>
          <cell r="B425" t="str">
            <v>材料費：冷媒被覆銅管・継手</v>
          </cell>
        </row>
        <row r="426">
          <cell r="A426">
            <v>525052</v>
          </cell>
          <cell r="B426" t="str">
            <v>材料費：鉛管・接合材</v>
          </cell>
        </row>
        <row r="427">
          <cell r="A427">
            <v>526012</v>
          </cell>
          <cell r="B427" t="str">
            <v>材料費：塩ビ－ニル管・継手</v>
          </cell>
        </row>
        <row r="428">
          <cell r="A428">
            <v>526022</v>
          </cell>
          <cell r="B428" t="str">
            <v>材料費：ヒュ－ム管・接合材</v>
          </cell>
        </row>
        <row r="429">
          <cell r="A429">
            <v>526032</v>
          </cell>
          <cell r="B429" t="str">
            <v>材料費：耐火二層管・継手</v>
          </cell>
        </row>
        <row r="430">
          <cell r="A430">
            <v>526192</v>
          </cell>
          <cell r="B430" t="str">
            <v>材料費：その他</v>
          </cell>
        </row>
        <row r="431">
          <cell r="A431">
            <v>527012</v>
          </cell>
          <cell r="B431" t="str">
            <v>材料費：一般用バルブ</v>
          </cell>
        </row>
        <row r="432">
          <cell r="A432">
            <v>527022</v>
          </cell>
          <cell r="B432" t="str">
            <v>材料費：ステンレスバルブ</v>
          </cell>
        </row>
        <row r="433">
          <cell r="A433">
            <v>527032</v>
          </cell>
          <cell r="B433" t="str">
            <v>材料費：バタフライバルブ</v>
          </cell>
        </row>
        <row r="434">
          <cell r="A434">
            <v>527042</v>
          </cell>
          <cell r="B434" t="str">
            <v>材料費：調節バルブ伸縮継手</v>
          </cell>
        </row>
        <row r="435">
          <cell r="A435">
            <v>527052</v>
          </cell>
          <cell r="B435" t="str">
            <v>材料費：フレキシブル継手</v>
          </cell>
        </row>
        <row r="436">
          <cell r="A436">
            <v>528012</v>
          </cell>
          <cell r="B436" t="str">
            <v>材料費：量水器・リモ－ト盤</v>
          </cell>
        </row>
        <row r="437">
          <cell r="A437">
            <v>528022</v>
          </cell>
          <cell r="B437" t="str">
            <v>材料費：計器</v>
          </cell>
        </row>
        <row r="438">
          <cell r="A438">
            <v>528192</v>
          </cell>
          <cell r="B438" t="str">
            <v>材料費：その他</v>
          </cell>
        </row>
        <row r="439">
          <cell r="A439">
            <v>529012</v>
          </cell>
          <cell r="B439" t="str">
            <v>材料費：排水金物</v>
          </cell>
        </row>
        <row r="440">
          <cell r="A440">
            <v>529022</v>
          </cell>
          <cell r="B440" t="str">
            <v>材料費：グリ－ストラップ</v>
          </cell>
        </row>
        <row r="441">
          <cell r="A441">
            <v>529032</v>
          </cell>
          <cell r="B441" t="str">
            <v>材料費：マンホ－ル・ＢＯＸ</v>
          </cell>
        </row>
        <row r="442">
          <cell r="A442">
            <v>530012</v>
          </cell>
          <cell r="B442" t="str">
            <v>材料費：スパイラルダクト・継手</v>
          </cell>
        </row>
        <row r="443">
          <cell r="A443">
            <v>530022</v>
          </cell>
          <cell r="B443" t="str">
            <v>材料費：保温付ダクト・塩ビダクト材</v>
          </cell>
        </row>
        <row r="444">
          <cell r="A444">
            <v>530032</v>
          </cell>
          <cell r="B444" t="str">
            <v>材料費：吹出口・吸込口</v>
          </cell>
        </row>
        <row r="445">
          <cell r="A445">
            <v>530042</v>
          </cell>
          <cell r="B445" t="str">
            <v>材料費：ＶＣ・ウェザ－カバ－</v>
          </cell>
        </row>
        <row r="446">
          <cell r="A446">
            <v>530052</v>
          </cell>
          <cell r="B446" t="str">
            <v>材料費：ガラリ－</v>
          </cell>
        </row>
        <row r="447">
          <cell r="A447">
            <v>530062</v>
          </cell>
          <cell r="B447" t="str">
            <v>材料費：一般用ダンパ－</v>
          </cell>
        </row>
        <row r="448">
          <cell r="A448">
            <v>530072</v>
          </cell>
          <cell r="B448" t="str">
            <v>材料費：特殊ダンパ－</v>
          </cell>
        </row>
        <row r="449">
          <cell r="A449">
            <v>530082</v>
          </cell>
          <cell r="B449" t="str">
            <v>材料費：排煙口</v>
          </cell>
        </row>
        <row r="450">
          <cell r="A450">
            <v>530092</v>
          </cell>
          <cell r="B450" t="str">
            <v>材料費：フィルタ－</v>
          </cell>
        </row>
        <row r="451">
          <cell r="A451">
            <v>530102</v>
          </cell>
          <cell r="B451" t="str">
            <v>材料費：グリ－スフィルタ－</v>
          </cell>
        </row>
        <row r="452">
          <cell r="A452">
            <v>531012</v>
          </cell>
          <cell r="B452" t="str">
            <v>材料費：支持金物・1</v>
          </cell>
        </row>
        <row r="453">
          <cell r="A453">
            <v>531022</v>
          </cell>
          <cell r="B453" t="str">
            <v>材料費：支持金物・2</v>
          </cell>
        </row>
        <row r="454">
          <cell r="A454">
            <v>531032</v>
          </cell>
          <cell r="B454" t="str">
            <v>材料費：断熱材料</v>
          </cell>
        </row>
        <row r="455">
          <cell r="A455">
            <v>531042</v>
          </cell>
          <cell r="B455" t="str">
            <v>材料費：塗装材料</v>
          </cell>
        </row>
        <row r="456">
          <cell r="A456">
            <v>532012</v>
          </cell>
          <cell r="B456" t="str">
            <v>材料費：空材1</v>
          </cell>
        </row>
        <row r="457">
          <cell r="A457">
            <v>532022</v>
          </cell>
          <cell r="B457" t="str">
            <v>材料費：空材2</v>
          </cell>
        </row>
        <row r="458">
          <cell r="A458">
            <v>532032</v>
          </cell>
          <cell r="B458" t="str">
            <v>材料費：空材3</v>
          </cell>
        </row>
        <row r="459">
          <cell r="A459">
            <v>532042</v>
          </cell>
          <cell r="B459" t="str">
            <v>材料費：空材4</v>
          </cell>
        </row>
        <row r="460">
          <cell r="A460">
            <v>532052</v>
          </cell>
          <cell r="B460" t="str">
            <v>材料費：空材5</v>
          </cell>
        </row>
        <row r="461">
          <cell r="A461">
            <v>532062</v>
          </cell>
          <cell r="B461" t="str">
            <v>材料費：空材6</v>
          </cell>
        </row>
        <row r="462">
          <cell r="A462">
            <v>532072</v>
          </cell>
          <cell r="B462" t="str">
            <v>材料費：空材7</v>
          </cell>
        </row>
        <row r="463">
          <cell r="A463">
            <v>532082</v>
          </cell>
          <cell r="B463" t="str">
            <v>材料費：空材8</v>
          </cell>
        </row>
        <row r="464">
          <cell r="A464">
            <v>532092</v>
          </cell>
          <cell r="B464" t="str">
            <v>材料費：空材9</v>
          </cell>
        </row>
        <row r="465">
          <cell r="A465">
            <v>533012</v>
          </cell>
          <cell r="B465" t="str">
            <v>材料費：衛材1</v>
          </cell>
        </row>
        <row r="466">
          <cell r="A466">
            <v>533022</v>
          </cell>
          <cell r="B466" t="str">
            <v>材料費：衛材2</v>
          </cell>
        </row>
        <row r="467">
          <cell r="A467">
            <v>533032</v>
          </cell>
          <cell r="B467" t="str">
            <v>材料費：衛材3</v>
          </cell>
        </row>
        <row r="468">
          <cell r="A468">
            <v>533042</v>
          </cell>
          <cell r="B468" t="str">
            <v>材料費：衛材4</v>
          </cell>
        </row>
        <row r="469">
          <cell r="A469">
            <v>533052</v>
          </cell>
          <cell r="B469" t="str">
            <v>材料費：衛材5</v>
          </cell>
        </row>
        <row r="470">
          <cell r="A470">
            <v>533062</v>
          </cell>
          <cell r="B470" t="str">
            <v>材料費：衛材6</v>
          </cell>
        </row>
        <row r="471">
          <cell r="A471">
            <v>533072</v>
          </cell>
          <cell r="B471" t="str">
            <v>材料費：衛材7</v>
          </cell>
        </row>
        <row r="472">
          <cell r="A472">
            <v>533082</v>
          </cell>
          <cell r="B472" t="str">
            <v>材料費：衛材8</v>
          </cell>
        </row>
        <row r="473">
          <cell r="A473">
            <v>533092</v>
          </cell>
          <cell r="B473" t="str">
            <v>材料費：衛材9</v>
          </cell>
        </row>
        <row r="474">
          <cell r="A474">
            <v>534012</v>
          </cell>
          <cell r="B474" t="str">
            <v>材料費：雑材料・消耗品・1</v>
          </cell>
        </row>
        <row r="475">
          <cell r="A475">
            <v>534022</v>
          </cell>
          <cell r="B475" t="str">
            <v>材料費：雑材料・消耗品・2</v>
          </cell>
        </row>
        <row r="476">
          <cell r="A476">
            <v>601101</v>
          </cell>
          <cell r="B476" t="str">
            <v>材料費：温水ボイラ</v>
          </cell>
        </row>
        <row r="477">
          <cell r="A477">
            <v>601201</v>
          </cell>
          <cell r="B477" t="str">
            <v>材料費：真空ボイラ</v>
          </cell>
        </row>
        <row r="478">
          <cell r="A478">
            <v>601301</v>
          </cell>
          <cell r="B478" t="str">
            <v>材料費：ガスボイラ</v>
          </cell>
        </row>
        <row r="479">
          <cell r="A479">
            <v>601401</v>
          </cell>
          <cell r="B479" t="str">
            <v>材料費：ガス給湯器</v>
          </cell>
        </row>
        <row r="480">
          <cell r="A480">
            <v>601521</v>
          </cell>
          <cell r="B480" t="str">
            <v>材料費：ガス給湯器付属品</v>
          </cell>
        </row>
        <row r="481">
          <cell r="A481">
            <v>601531</v>
          </cell>
          <cell r="B481" t="str">
            <v>材料費：ガス給湯器類取付工事</v>
          </cell>
        </row>
        <row r="482">
          <cell r="A482">
            <v>601551</v>
          </cell>
          <cell r="B482" t="str">
            <v>材料費：5号ガス湯沸器</v>
          </cell>
        </row>
        <row r="483">
          <cell r="A483">
            <v>601601</v>
          </cell>
          <cell r="B483" t="str">
            <v>材料費：電気温水器</v>
          </cell>
        </row>
        <row r="484">
          <cell r="A484">
            <v>601991</v>
          </cell>
          <cell r="B484" t="str">
            <v>材料費：その他暖房用熱源機器</v>
          </cell>
        </row>
        <row r="485">
          <cell r="A485">
            <v>602101</v>
          </cell>
          <cell r="B485" t="str">
            <v>材料費：チリングユニット30HP超</v>
          </cell>
        </row>
        <row r="486">
          <cell r="A486">
            <v>602111</v>
          </cell>
          <cell r="B486" t="str">
            <v>材料費：チリングユニット30HP以下</v>
          </cell>
        </row>
        <row r="487">
          <cell r="A487">
            <v>602201</v>
          </cell>
          <cell r="B487" t="str">
            <v>材料費：ターボ冷凍機</v>
          </cell>
        </row>
        <row r="488">
          <cell r="A488">
            <v>602301</v>
          </cell>
          <cell r="B488" t="str">
            <v>材料費：吸収式冷凍機</v>
          </cell>
        </row>
        <row r="489">
          <cell r="A489">
            <v>602351</v>
          </cell>
          <cell r="B489" t="str">
            <v>材料費：ユニット型吸収式冷凍機</v>
          </cell>
        </row>
        <row r="490">
          <cell r="A490">
            <v>602401</v>
          </cell>
          <cell r="B490" t="str">
            <v>材料費：ヒートポンプチラー30HP超</v>
          </cell>
        </row>
        <row r="491">
          <cell r="A491">
            <v>602411</v>
          </cell>
          <cell r="B491" t="str">
            <v>材料費：ヒートポンプチラー30HP以下</v>
          </cell>
        </row>
        <row r="492">
          <cell r="A492">
            <v>602451</v>
          </cell>
          <cell r="B492" t="str">
            <v>材料費：ヒートポンプチラー(年間冷房型30HP超)</v>
          </cell>
        </row>
        <row r="493">
          <cell r="A493">
            <v>602501</v>
          </cell>
          <cell r="B493" t="str">
            <v>材料費：氷畜熱ユニット</v>
          </cell>
        </row>
        <row r="494">
          <cell r="A494">
            <v>602601</v>
          </cell>
          <cell r="B494" t="str">
            <v>材料費：モジュールチラーB型</v>
          </cell>
        </row>
        <row r="495">
          <cell r="A495">
            <v>602611</v>
          </cell>
          <cell r="B495" t="str">
            <v>材料費：モジュールチラーD型</v>
          </cell>
        </row>
        <row r="496">
          <cell r="A496">
            <v>602701</v>
          </cell>
          <cell r="B496" t="str">
            <v>材料費：熱回収･水冷大型チラー</v>
          </cell>
        </row>
        <row r="497">
          <cell r="A497">
            <v>602901</v>
          </cell>
          <cell r="B497" t="str">
            <v>材料費：チラーオプション(ﾘﾓｺﾝ･改装)</v>
          </cell>
        </row>
        <row r="498">
          <cell r="A498">
            <v>602991</v>
          </cell>
          <cell r="B498" t="str">
            <v>材料費：その他冷凍機類</v>
          </cell>
        </row>
        <row r="499">
          <cell r="A499">
            <v>603101</v>
          </cell>
          <cell r="B499" t="str">
            <v>材料費：パッケージエアコン</v>
          </cell>
        </row>
        <row r="500">
          <cell r="A500">
            <v>603111</v>
          </cell>
          <cell r="B500" t="str">
            <v>材料費：設備用プレナム・フィルタ</v>
          </cell>
        </row>
        <row r="501">
          <cell r="A501">
            <v>603121</v>
          </cell>
          <cell r="B501" t="str">
            <v>材料費：機内洗浄可能パッケージ</v>
          </cell>
        </row>
        <row r="502">
          <cell r="A502">
            <v>603131</v>
          </cell>
          <cell r="B502" t="str">
            <v>材料費：リモートコンデンサ型パッケージ</v>
          </cell>
        </row>
        <row r="503">
          <cell r="A503">
            <v>603151</v>
          </cell>
          <cell r="B503" t="str">
            <v>材料費：恒温恒湿パッケージ</v>
          </cell>
        </row>
        <row r="504">
          <cell r="A504">
            <v>603161</v>
          </cell>
          <cell r="B504" t="str">
            <v>材料費：省工事CRエアコン</v>
          </cell>
        </row>
        <row r="505">
          <cell r="A505">
            <v>603171</v>
          </cell>
          <cell r="B505" t="str">
            <v>材料費：電算室用パッケージ</v>
          </cell>
        </row>
        <row r="506">
          <cell r="A506">
            <v>603201</v>
          </cell>
          <cell r="B506" t="str">
            <v>材料費：ビル用マルチエアコン標準機</v>
          </cell>
        </row>
        <row r="507">
          <cell r="A507">
            <v>603211</v>
          </cell>
          <cell r="B507" t="str">
            <v>材料費：室内機ダクト型</v>
          </cell>
        </row>
        <row r="508">
          <cell r="A508">
            <v>603221</v>
          </cell>
          <cell r="B508" t="str">
            <v>材料費：連結配管キット</v>
          </cell>
        </row>
        <row r="509">
          <cell r="A509">
            <v>603231</v>
          </cell>
          <cell r="B509" t="str">
            <v>材料費：ビル用マルチエアコンVe-upQ</v>
          </cell>
        </row>
        <row r="510">
          <cell r="A510">
            <v>603241</v>
          </cell>
          <cell r="B510" t="str">
            <v>材料費：室内機厨房病院型</v>
          </cell>
        </row>
        <row r="511">
          <cell r="A511">
            <v>603251</v>
          </cell>
          <cell r="B511" t="str">
            <v>材料費：GHP室外機</v>
          </cell>
        </row>
        <row r="512">
          <cell r="A512">
            <v>603261</v>
          </cell>
          <cell r="B512" t="str">
            <v>材料費：GHP室内機</v>
          </cell>
        </row>
        <row r="513">
          <cell r="A513">
            <v>603271</v>
          </cell>
          <cell r="B513" t="str">
            <v>材料費：GHP付属品</v>
          </cell>
        </row>
        <row r="514">
          <cell r="A514">
            <v>603281</v>
          </cell>
          <cell r="B514" t="str">
            <v>材料費：GHP付属品2</v>
          </cell>
        </row>
        <row r="515">
          <cell r="A515">
            <v>603291</v>
          </cell>
          <cell r="B515" t="str">
            <v>材料費：室内機床置ﾛｰﾎﾞｰｲ壁ﾋﾞﾙﾄｲﾝ型</v>
          </cell>
        </row>
        <row r="516">
          <cell r="A516">
            <v>603301</v>
          </cell>
          <cell r="B516" t="str">
            <v>材料費：パネルリモコン</v>
          </cell>
        </row>
        <row r="517">
          <cell r="A517">
            <v>603311</v>
          </cell>
          <cell r="B517" t="str">
            <v>材料費：中温用天吊･天カセ･ダクト5HP以下</v>
          </cell>
        </row>
        <row r="518">
          <cell r="A518">
            <v>603321</v>
          </cell>
          <cell r="B518" t="str">
            <v>材料費：中温用ダクト8HP以上</v>
          </cell>
        </row>
        <row r="519">
          <cell r="A519">
            <v>603331</v>
          </cell>
          <cell r="B519" t="str">
            <v>材料費：低温用エアコン1〜2HP</v>
          </cell>
        </row>
        <row r="520">
          <cell r="A520">
            <v>603341</v>
          </cell>
          <cell r="B520" t="str">
            <v>材料費：低温用エアコン3HP以上</v>
          </cell>
        </row>
        <row r="521">
          <cell r="A521">
            <v>603351</v>
          </cell>
          <cell r="B521" t="str">
            <v>材料費：低温用フリーズマルチ</v>
          </cell>
        </row>
        <row r="522">
          <cell r="A522">
            <v>603361</v>
          </cell>
          <cell r="B522" t="str">
            <v>材料費：低温用ベストウェッター</v>
          </cell>
        </row>
        <row r="523">
          <cell r="A523">
            <v>603401</v>
          </cell>
          <cell r="B523" t="str">
            <v>材料費：店舗用エアコンZEAS</v>
          </cell>
        </row>
        <row r="524">
          <cell r="A524">
            <v>603411</v>
          </cell>
          <cell r="B524" t="str">
            <v>材料費：店舗用ダクト･大店舗</v>
          </cell>
        </row>
        <row r="525">
          <cell r="A525">
            <v>603421</v>
          </cell>
          <cell r="B525" t="str">
            <v>材料費：室内機外気処理型</v>
          </cell>
        </row>
        <row r="526">
          <cell r="A526">
            <v>603431</v>
          </cell>
          <cell r="B526" t="str">
            <v>材料費：店舗用厨房病院型</v>
          </cell>
        </row>
        <row r="527">
          <cell r="A527">
            <v>603441</v>
          </cell>
          <cell r="B527" t="str">
            <v>材料費：店舗用天吊自在型</v>
          </cell>
        </row>
        <row r="528">
          <cell r="A528">
            <v>603451</v>
          </cell>
          <cell r="B528" t="str">
            <v>材料費：店舗用エアコンZEAS</v>
          </cell>
        </row>
        <row r="529">
          <cell r="A529">
            <v>603461</v>
          </cell>
          <cell r="B529" t="str">
            <v>材料費：店舗用ホットエコZEAS</v>
          </cell>
        </row>
        <row r="530">
          <cell r="A530">
            <v>603471</v>
          </cell>
          <cell r="B530" t="str">
            <v>材料費：エコアイスmini</v>
          </cell>
        </row>
        <row r="531">
          <cell r="A531">
            <v>603501</v>
          </cell>
          <cell r="B531" t="str">
            <v>材料費：ルームエアコン(E2.5/2.8)</v>
          </cell>
        </row>
        <row r="532">
          <cell r="A532">
            <v>603511</v>
          </cell>
          <cell r="B532" t="str">
            <v>材料費：ハウジングエアコン</v>
          </cell>
        </row>
        <row r="533">
          <cell r="A533">
            <v>603521</v>
          </cell>
          <cell r="B533" t="str">
            <v>材料費：蓄熱ユニット(TSS)</v>
          </cell>
        </row>
        <row r="534">
          <cell r="A534">
            <v>603531</v>
          </cell>
          <cell r="B534" t="str">
            <v>材料費：アクティブフィルター･BEVユニット</v>
          </cell>
        </row>
        <row r="535">
          <cell r="A535">
            <v>603541</v>
          </cell>
          <cell r="B535" t="str">
            <v>材料費：BSユニット</v>
          </cell>
        </row>
        <row r="536">
          <cell r="A536">
            <v>603551</v>
          </cell>
          <cell r="B536" t="str">
            <v>材料費：ok工事部材</v>
          </cell>
        </row>
        <row r="537">
          <cell r="A537">
            <v>603561</v>
          </cell>
          <cell r="B537" t="str">
            <v>材料費：集中C･アダプタ</v>
          </cell>
        </row>
        <row r="538">
          <cell r="A538">
            <v>603571</v>
          </cell>
          <cell r="B538" t="str">
            <v>材料費：ok別売品</v>
          </cell>
        </row>
        <row r="539">
          <cell r="A539">
            <v>603581</v>
          </cell>
          <cell r="B539" t="str">
            <v>材料費：ok防振架台</v>
          </cell>
        </row>
        <row r="540">
          <cell r="A540">
            <v>603591</v>
          </cell>
          <cell r="B540" t="str">
            <v>材料費：高性能フィルタ</v>
          </cell>
        </row>
        <row r="541">
          <cell r="A541">
            <v>603601</v>
          </cell>
          <cell r="B541" t="str">
            <v>材料費：スポットセパレート</v>
          </cell>
        </row>
        <row r="542">
          <cell r="A542">
            <v>603611</v>
          </cell>
          <cell r="B542" t="str">
            <v>材料費：スポット一体型</v>
          </cell>
        </row>
        <row r="543">
          <cell r="A543">
            <v>603701</v>
          </cell>
          <cell r="B543" t="str">
            <v>材料費：除湿機</v>
          </cell>
        </row>
        <row r="544">
          <cell r="A544">
            <v>603711</v>
          </cell>
          <cell r="B544" t="str">
            <v>材料費：乾式除湿機</v>
          </cell>
        </row>
        <row r="545">
          <cell r="A545">
            <v>603801</v>
          </cell>
          <cell r="B545" t="str">
            <v>材料費：空気清浄機</v>
          </cell>
        </row>
        <row r="546">
          <cell r="A546">
            <v>603901</v>
          </cell>
          <cell r="B546" t="str">
            <v>材料費：温風暖房機</v>
          </cell>
        </row>
        <row r="547">
          <cell r="A547">
            <v>603951</v>
          </cell>
          <cell r="B547" t="str">
            <v>材料費：エアコンメーカー改装</v>
          </cell>
        </row>
        <row r="548">
          <cell r="A548">
            <v>603961</v>
          </cell>
          <cell r="B548" t="str">
            <v>材料費：エアコン改装</v>
          </cell>
        </row>
        <row r="549">
          <cell r="A549">
            <v>603971</v>
          </cell>
          <cell r="B549" t="str">
            <v>材料費：エアコン改装運賃</v>
          </cell>
        </row>
        <row r="550">
          <cell r="A550">
            <v>603981</v>
          </cell>
          <cell r="B550" t="str">
            <v>材料費：メーカー試運転調整費</v>
          </cell>
        </row>
        <row r="551">
          <cell r="A551">
            <v>603991</v>
          </cell>
          <cell r="B551" t="str">
            <v>材料費：その他パッケージ類</v>
          </cell>
        </row>
        <row r="552">
          <cell r="A552">
            <v>604101</v>
          </cell>
          <cell r="B552" t="str">
            <v>材料費：開放式冷却塔(丸型)</v>
          </cell>
        </row>
        <row r="553">
          <cell r="A553">
            <v>604201</v>
          </cell>
          <cell r="B553" t="str">
            <v>材料費：密閉式冷却塔</v>
          </cell>
        </row>
        <row r="554">
          <cell r="A554">
            <v>604991</v>
          </cell>
          <cell r="B554" t="str">
            <v>材料費：その他冷却塔</v>
          </cell>
        </row>
        <row r="555">
          <cell r="A555">
            <v>605101</v>
          </cell>
          <cell r="B555" t="str">
            <v>材料費：エアハンドリングユニット</v>
          </cell>
        </row>
        <row r="556">
          <cell r="A556">
            <v>605111</v>
          </cell>
          <cell r="B556" t="str">
            <v>材料費：デシカント空調機</v>
          </cell>
        </row>
        <row r="557">
          <cell r="A557">
            <v>605121</v>
          </cell>
          <cell r="B557" t="str">
            <v>材料費：再熱コイル</v>
          </cell>
        </row>
        <row r="558">
          <cell r="A558">
            <v>605131</v>
          </cell>
          <cell r="B558" t="str">
            <v>材料費：ドライコイル</v>
          </cell>
        </row>
        <row r="559">
          <cell r="A559">
            <v>605201</v>
          </cell>
          <cell r="B559" t="str">
            <v>材料費：エアコン型エアハン</v>
          </cell>
        </row>
        <row r="560">
          <cell r="A560">
            <v>605301</v>
          </cell>
          <cell r="B560" t="str">
            <v>材料費：ファンコイルユニット</v>
          </cell>
        </row>
        <row r="561">
          <cell r="A561">
            <v>605311</v>
          </cell>
          <cell r="B561" t="str">
            <v>材料費：ファンコイルユニット(ﾏﾙﾁﾌﾛｰ)</v>
          </cell>
        </row>
        <row r="562">
          <cell r="A562">
            <v>605321</v>
          </cell>
          <cell r="B562" t="str">
            <v>材料費：ファンコイルユニット(床置･天吊)</v>
          </cell>
        </row>
        <row r="563">
          <cell r="A563">
            <v>605331</v>
          </cell>
          <cell r="B563" t="str">
            <v>材料費：大型ファンコイルユニット(床置ﾀﾞｸﾄ接続)</v>
          </cell>
        </row>
        <row r="564">
          <cell r="A564">
            <v>605341</v>
          </cell>
          <cell r="B564" t="str">
            <v>材料費：大型ファンコイルユニット(床置直吹)</v>
          </cell>
        </row>
        <row r="565">
          <cell r="A565">
            <v>605351</v>
          </cell>
          <cell r="B565" t="str">
            <v>材料費：ファンコイルユニット2方向,天埋型</v>
          </cell>
        </row>
        <row r="566">
          <cell r="A566">
            <v>605361</v>
          </cell>
          <cell r="B566" t="str">
            <v>材料費：床ファンユニット</v>
          </cell>
        </row>
        <row r="567">
          <cell r="A567">
            <v>605401</v>
          </cell>
          <cell r="B567" t="str">
            <v>材料費：大型放熱器</v>
          </cell>
        </row>
        <row r="568">
          <cell r="A568">
            <v>605501</v>
          </cell>
          <cell r="B568" t="str">
            <v>材料費：全熱交換器</v>
          </cell>
        </row>
        <row r="569">
          <cell r="A569">
            <v>605601</v>
          </cell>
          <cell r="B569" t="str">
            <v>材料費：放熱器</v>
          </cell>
        </row>
        <row r="570">
          <cell r="A570">
            <v>605901</v>
          </cell>
          <cell r="B570" t="str">
            <v>材料費：ファンコイルユニット(ｵﾌﾟｼｮﾝ･改装)</v>
          </cell>
        </row>
        <row r="571">
          <cell r="A571">
            <v>605911</v>
          </cell>
          <cell r="B571" t="str">
            <v>材料費：ファンコイルユニットリモコン</v>
          </cell>
        </row>
        <row r="572">
          <cell r="A572">
            <v>605991</v>
          </cell>
          <cell r="B572" t="str">
            <v>材料費：その他放熱器</v>
          </cell>
        </row>
        <row r="573">
          <cell r="A573">
            <v>606101</v>
          </cell>
          <cell r="B573" t="str">
            <v>材料費：鉄製製缶類</v>
          </cell>
        </row>
        <row r="574">
          <cell r="A574">
            <v>606201</v>
          </cell>
          <cell r="B574" t="str">
            <v>材料費：SUS製製缶類</v>
          </cell>
        </row>
        <row r="575">
          <cell r="A575">
            <v>606301</v>
          </cell>
          <cell r="B575" t="str">
            <v>材料費：密閉式膨張タンク</v>
          </cell>
        </row>
        <row r="576">
          <cell r="A576">
            <v>606401</v>
          </cell>
          <cell r="B576" t="str">
            <v>材料費：熱交換器</v>
          </cell>
        </row>
        <row r="577">
          <cell r="A577">
            <v>606991</v>
          </cell>
          <cell r="B577" t="str">
            <v>材料費：その他製缶類</v>
          </cell>
        </row>
        <row r="578">
          <cell r="A578">
            <v>607101</v>
          </cell>
          <cell r="B578" t="str">
            <v>材料費：ポンプ類Ⅰ</v>
          </cell>
        </row>
        <row r="579">
          <cell r="A579">
            <v>607151</v>
          </cell>
          <cell r="B579" t="str">
            <v>材料費：ポンプユニット</v>
          </cell>
        </row>
        <row r="580">
          <cell r="A580">
            <v>607201</v>
          </cell>
          <cell r="B580" t="str">
            <v>材料費：特殊ポンプ</v>
          </cell>
        </row>
        <row r="581">
          <cell r="A581">
            <v>607211</v>
          </cell>
          <cell r="B581" t="str">
            <v>材料費：SUSラインポンプ</v>
          </cell>
        </row>
        <row r="582">
          <cell r="A582">
            <v>607221</v>
          </cell>
          <cell r="B582" t="str">
            <v>材料費：S,MS渦巻ポンプ</v>
          </cell>
        </row>
        <row r="583">
          <cell r="A583">
            <v>607231</v>
          </cell>
          <cell r="B583" t="str">
            <v>材料費：宅内排水Pユニット</v>
          </cell>
        </row>
        <row r="584">
          <cell r="A584">
            <v>607991</v>
          </cell>
          <cell r="B584" t="str">
            <v>材料費：ポンプ類Ⅱ</v>
          </cell>
        </row>
        <row r="585">
          <cell r="A585">
            <v>608101</v>
          </cell>
          <cell r="B585" t="str">
            <v>材料費：送風機類</v>
          </cell>
        </row>
        <row r="586">
          <cell r="A586">
            <v>608141</v>
          </cell>
          <cell r="B586" t="str">
            <v>材料費：ベンチレーター</v>
          </cell>
        </row>
        <row r="587">
          <cell r="A587">
            <v>608151</v>
          </cell>
          <cell r="B587" t="str">
            <v>材料費：ルーフファン</v>
          </cell>
        </row>
        <row r="588">
          <cell r="A588">
            <v>608201</v>
          </cell>
          <cell r="B588" t="str">
            <v>材料費：排煙ファン</v>
          </cell>
        </row>
        <row r="589">
          <cell r="A589">
            <v>608301</v>
          </cell>
          <cell r="B589" t="str">
            <v>材料費：換気扇類</v>
          </cell>
        </row>
        <row r="590">
          <cell r="A590">
            <v>608351</v>
          </cell>
          <cell r="B590" t="str">
            <v>材料費：有圧扇</v>
          </cell>
        </row>
        <row r="591">
          <cell r="A591">
            <v>608401</v>
          </cell>
          <cell r="B591" t="str">
            <v>材料費：空調換気扇</v>
          </cell>
        </row>
        <row r="592">
          <cell r="A592">
            <v>608501</v>
          </cell>
          <cell r="B592" t="str">
            <v>材料費：中間送風機</v>
          </cell>
        </row>
        <row r="593">
          <cell r="A593">
            <v>608601</v>
          </cell>
          <cell r="B593" t="str">
            <v>材料費：レンジフード</v>
          </cell>
        </row>
        <row r="594">
          <cell r="A594">
            <v>608701</v>
          </cell>
          <cell r="B594" t="str">
            <v>材料費：特殊ファン類</v>
          </cell>
        </row>
        <row r="595">
          <cell r="A595">
            <v>608751</v>
          </cell>
          <cell r="B595" t="str">
            <v>材料費：スクラバー装置</v>
          </cell>
        </row>
        <row r="596">
          <cell r="A596">
            <v>608801</v>
          </cell>
          <cell r="B596" t="str">
            <v>材料費：エアー搬送ファン</v>
          </cell>
        </row>
        <row r="597">
          <cell r="A597">
            <v>608901</v>
          </cell>
          <cell r="B597" t="str">
            <v>材料費：換気扇付属品(温度ｽｲｯﾁ,ﾀﾞﾝﾊﾟ等)</v>
          </cell>
        </row>
        <row r="598">
          <cell r="A598">
            <v>608991</v>
          </cell>
          <cell r="B598" t="str">
            <v>材料費：その他換気扇</v>
          </cell>
        </row>
        <row r="599">
          <cell r="A599">
            <v>609101</v>
          </cell>
          <cell r="B599" t="str">
            <v>材料費：厨房器具</v>
          </cell>
        </row>
        <row r="600">
          <cell r="A600">
            <v>609201</v>
          </cell>
          <cell r="B600" t="str">
            <v>材料費：その他厨房器具</v>
          </cell>
        </row>
        <row r="601">
          <cell r="A601">
            <v>610111</v>
          </cell>
          <cell r="B601" t="str">
            <v>材料費：受水槽FRPパネルタンク</v>
          </cell>
        </row>
        <row r="602">
          <cell r="A602">
            <v>610121</v>
          </cell>
          <cell r="B602" t="str">
            <v>材料費：受水槽FRP複合板パネルタンク</v>
          </cell>
        </row>
        <row r="603">
          <cell r="A603">
            <v>610131</v>
          </cell>
          <cell r="B603" t="str">
            <v>材料費：受水槽組立費</v>
          </cell>
        </row>
        <row r="604">
          <cell r="A604">
            <v>610141</v>
          </cell>
          <cell r="B604" t="str">
            <v>材料費：高架水槽FRPパネルタンク</v>
          </cell>
        </row>
        <row r="605">
          <cell r="A605">
            <v>610151</v>
          </cell>
          <cell r="B605" t="str">
            <v>材料費：高架水槽FRP複合板パネルタンク</v>
          </cell>
        </row>
        <row r="606">
          <cell r="A606">
            <v>610161</v>
          </cell>
          <cell r="B606" t="str">
            <v>材料費：高架水槽組立費</v>
          </cell>
        </row>
        <row r="607">
          <cell r="A607">
            <v>610171</v>
          </cell>
          <cell r="B607" t="str">
            <v>材料費：受水槽一体型タンク</v>
          </cell>
        </row>
        <row r="608">
          <cell r="A608">
            <v>610181</v>
          </cell>
          <cell r="B608" t="str">
            <v>材料費：高架水槽一体型タンク</v>
          </cell>
        </row>
        <row r="609">
          <cell r="A609">
            <v>610201</v>
          </cell>
          <cell r="B609" t="str">
            <v>材料費：SUS製パネルタンク</v>
          </cell>
        </row>
        <row r="610">
          <cell r="A610">
            <v>610211</v>
          </cell>
          <cell r="B610" t="str">
            <v>材料費：受水槽組立費</v>
          </cell>
        </row>
        <row r="611">
          <cell r="A611">
            <v>610231</v>
          </cell>
          <cell r="B611" t="str">
            <v>材料費：高架水槽SUSパネル製</v>
          </cell>
        </row>
        <row r="612">
          <cell r="A612">
            <v>610241</v>
          </cell>
          <cell r="B612" t="str">
            <v>材料費：高架水槽組立費</v>
          </cell>
        </row>
        <row r="613">
          <cell r="A613">
            <v>610301</v>
          </cell>
          <cell r="B613" t="str">
            <v>材料費：その他パネルタンク</v>
          </cell>
        </row>
        <row r="614">
          <cell r="A614">
            <v>610311</v>
          </cell>
          <cell r="B614" t="str">
            <v>材料費：その他パネルタンク組立費</v>
          </cell>
        </row>
        <row r="615">
          <cell r="A615">
            <v>610911</v>
          </cell>
          <cell r="B615" t="str">
            <v>材料費：受水槽亜鉛鍍金平架台</v>
          </cell>
        </row>
        <row r="616">
          <cell r="A616">
            <v>610921</v>
          </cell>
          <cell r="B616" t="str">
            <v>材料費：高架水槽亜鉛鍍金平架台</v>
          </cell>
        </row>
        <row r="617">
          <cell r="A617">
            <v>610991</v>
          </cell>
          <cell r="B617" t="str">
            <v>材料費：その他パネルタンク(SUS)</v>
          </cell>
        </row>
        <row r="618">
          <cell r="A618">
            <v>611101</v>
          </cell>
          <cell r="B618" t="str">
            <v>材料費：防振架台</v>
          </cell>
        </row>
        <row r="619">
          <cell r="A619">
            <v>611151</v>
          </cell>
          <cell r="B619" t="str">
            <v>材料費：防振ゴムパット</v>
          </cell>
        </row>
        <row r="620">
          <cell r="A620">
            <v>611201</v>
          </cell>
          <cell r="B620" t="str">
            <v>材料費：フィルタユニット</v>
          </cell>
        </row>
        <row r="621">
          <cell r="A621">
            <v>611211</v>
          </cell>
          <cell r="B621" t="str">
            <v>材料費：ファンフィルターユニット</v>
          </cell>
        </row>
        <row r="622">
          <cell r="A622">
            <v>611221</v>
          </cell>
          <cell r="B622" t="str">
            <v>材料費：エアシャワー</v>
          </cell>
        </row>
        <row r="623">
          <cell r="A623">
            <v>611231</v>
          </cell>
          <cell r="B623" t="str">
            <v>材料費：パスボックス</v>
          </cell>
        </row>
        <row r="624">
          <cell r="A624">
            <v>611301</v>
          </cell>
          <cell r="B624" t="str">
            <v>材料費：風量調整装置</v>
          </cell>
        </row>
        <row r="625">
          <cell r="A625">
            <v>611401</v>
          </cell>
          <cell r="B625" t="str">
            <v>材料費：水処理装置</v>
          </cell>
        </row>
        <row r="626">
          <cell r="A626">
            <v>611501</v>
          </cell>
          <cell r="B626" t="str">
            <v>材料費：浴槽濾過装置</v>
          </cell>
        </row>
        <row r="627">
          <cell r="A627">
            <v>611601</v>
          </cell>
          <cell r="B627" t="str">
            <v>材料費：ジェットタオル</v>
          </cell>
        </row>
        <row r="628">
          <cell r="A628">
            <v>611701</v>
          </cell>
          <cell r="B628" t="str">
            <v>材料費：コンプレッサ</v>
          </cell>
        </row>
        <row r="629">
          <cell r="A629">
            <v>611711</v>
          </cell>
          <cell r="B629" t="str">
            <v>材料費：レシーバタンク</v>
          </cell>
        </row>
        <row r="630">
          <cell r="A630">
            <v>611721</v>
          </cell>
          <cell r="B630" t="str">
            <v>材料費：ドレン処理機･トラップ</v>
          </cell>
        </row>
        <row r="631">
          <cell r="A631">
            <v>611731</v>
          </cell>
          <cell r="B631" t="str">
            <v>材料費：ラインフィルタ</v>
          </cell>
        </row>
        <row r="632">
          <cell r="A632">
            <v>611741</v>
          </cell>
          <cell r="B632" t="str">
            <v>材料費：ドライヤ</v>
          </cell>
        </row>
        <row r="633">
          <cell r="A633">
            <v>611801</v>
          </cell>
          <cell r="B633" t="str">
            <v>材料費：加湿器</v>
          </cell>
        </row>
        <row r="634">
          <cell r="A634">
            <v>611851</v>
          </cell>
          <cell r="B634" t="str">
            <v>材料費：電気ヒータ</v>
          </cell>
        </row>
        <row r="635">
          <cell r="A635">
            <v>611911</v>
          </cell>
          <cell r="B635" t="str">
            <v>材料費：その他機器類－１</v>
          </cell>
        </row>
        <row r="636">
          <cell r="A636">
            <v>611921</v>
          </cell>
          <cell r="B636" t="str">
            <v>材料費：その他機器類－２</v>
          </cell>
        </row>
        <row r="637">
          <cell r="A637">
            <v>611931</v>
          </cell>
          <cell r="B637" t="str">
            <v>材料費：その他機器類－３</v>
          </cell>
        </row>
        <row r="638">
          <cell r="A638">
            <v>611941</v>
          </cell>
          <cell r="B638" t="str">
            <v>材料費：その他機器類－４</v>
          </cell>
        </row>
        <row r="639">
          <cell r="A639">
            <v>611951</v>
          </cell>
          <cell r="B639" t="str">
            <v>材料費：その他機器類－５</v>
          </cell>
        </row>
        <row r="640">
          <cell r="A640">
            <v>611961</v>
          </cell>
          <cell r="B640" t="str">
            <v>材料費：その他機器類－６</v>
          </cell>
        </row>
        <row r="641">
          <cell r="A641">
            <v>612102</v>
          </cell>
          <cell r="B641" t="str">
            <v>材料費：配管用炭素鋼鋼管及継手類</v>
          </cell>
        </row>
        <row r="642">
          <cell r="A642">
            <v>612122</v>
          </cell>
          <cell r="B642" t="str">
            <v>材料費：水配管用亜鉛めっき鋼管及継手類</v>
          </cell>
        </row>
        <row r="643">
          <cell r="A643">
            <v>612152</v>
          </cell>
          <cell r="B643" t="str">
            <v>材料費：配管用炭素鋼鋼管ＳＧＰ黒及継手類</v>
          </cell>
        </row>
        <row r="644">
          <cell r="A644">
            <v>612202</v>
          </cell>
          <cell r="B644" t="str">
            <v>材料費：圧力配管用鋼管STPG及継手類</v>
          </cell>
        </row>
        <row r="645">
          <cell r="A645">
            <v>612212</v>
          </cell>
          <cell r="B645" t="str">
            <v>材料費：圧力配管用鋼管STPG白及継手類</v>
          </cell>
        </row>
        <row r="646">
          <cell r="A646">
            <v>612222</v>
          </cell>
          <cell r="B646" t="str">
            <v>材料費：配管用アーク溶接炭素鋼鋼管及継手類</v>
          </cell>
        </row>
        <row r="647">
          <cell r="A647">
            <v>612252</v>
          </cell>
          <cell r="B647" t="str">
            <v>材料費：塩ビライニング鋼管及継手類SGPVA</v>
          </cell>
        </row>
        <row r="648">
          <cell r="A648">
            <v>612262</v>
          </cell>
          <cell r="B648" t="str">
            <v>材料費：塩ビライニング鋼管及継手類SGPVD</v>
          </cell>
        </row>
        <row r="649">
          <cell r="A649">
            <v>612272</v>
          </cell>
          <cell r="B649" t="str">
            <v>材料費：塩ビライニング鋼管及継手類SGPVB</v>
          </cell>
        </row>
        <row r="650">
          <cell r="A650">
            <v>612302</v>
          </cell>
          <cell r="B650" t="str">
            <v>材料費：Ｆ付塩ビライニング鋼管</v>
          </cell>
        </row>
        <row r="651">
          <cell r="A651">
            <v>612312</v>
          </cell>
          <cell r="B651" t="str">
            <v>材料費：Ｆ付ＶＬＰ-ＶＡ継手類</v>
          </cell>
        </row>
        <row r="652">
          <cell r="A652">
            <v>612322</v>
          </cell>
          <cell r="B652" t="str">
            <v>材料費：Ｆ付ＶＬＰ-ＶB継手類</v>
          </cell>
        </row>
        <row r="653">
          <cell r="A653">
            <v>612332</v>
          </cell>
          <cell r="B653" t="str">
            <v>材料費：Ｆ付ＰＥ鋼管用継手類</v>
          </cell>
        </row>
        <row r="654">
          <cell r="A654">
            <v>612342</v>
          </cell>
          <cell r="B654" t="str">
            <v>材料費：Ｆ付ナイロンコーティング鋼管</v>
          </cell>
        </row>
        <row r="655">
          <cell r="A655">
            <v>612352</v>
          </cell>
          <cell r="B655" t="str">
            <v>材料費：Ｆ付ＮＣ鋼管用継手類</v>
          </cell>
        </row>
        <row r="656">
          <cell r="A656">
            <v>612362</v>
          </cell>
          <cell r="B656" t="str">
            <v>材料費：Ｆ付耐熱性塩ビライニング鋼管</v>
          </cell>
        </row>
        <row r="657">
          <cell r="A657">
            <v>612372</v>
          </cell>
          <cell r="B657" t="str">
            <v>材料費：Ｆ付ＨＴＬＰ継手類</v>
          </cell>
        </row>
        <row r="658">
          <cell r="A658">
            <v>612382</v>
          </cell>
          <cell r="B658" t="str">
            <v>材料費：Ｆ付塩ビライニング鋼管(SGP-VD)</v>
          </cell>
        </row>
        <row r="659">
          <cell r="A659">
            <v>612392</v>
          </cell>
          <cell r="B659" t="str">
            <v>材料費：Ｆ付ＶＬＰ-ＶＤ継手類</v>
          </cell>
        </row>
        <row r="660">
          <cell r="A660">
            <v>612412</v>
          </cell>
          <cell r="B660" t="str">
            <v>材料費：耐熱性塩ビライニング鋼管</v>
          </cell>
        </row>
        <row r="661">
          <cell r="A661">
            <v>612422</v>
          </cell>
          <cell r="B661" t="str">
            <v>材料費：耐熱性塩ビライニング鋼管継手類</v>
          </cell>
        </row>
        <row r="662">
          <cell r="A662">
            <v>612432</v>
          </cell>
          <cell r="B662" t="str">
            <v>材料費：外面塩ビライニング鋼管</v>
          </cell>
        </row>
        <row r="663">
          <cell r="A663">
            <v>612442</v>
          </cell>
          <cell r="B663" t="str">
            <v>材料費：内外面塩ビライニング鋼管</v>
          </cell>
        </row>
        <row r="664">
          <cell r="A664">
            <v>612452</v>
          </cell>
          <cell r="B664" t="str">
            <v>材料費：ポリエチレン被覆鋼管及び継手</v>
          </cell>
        </row>
        <row r="665">
          <cell r="A665">
            <v>612502</v>
          </cell>
          <cell r="B665" t="str">
            <v>材料費：水道用ＰＥ粉体Ｌ鋼管及び継手</v>
          </cell>
        </row>
        <row r="666">
          <cell r="A666">
            <v>612552</v>
          </cell>
          <cell r="B666" t="str">
            <v>材料費：ナイロンコーティング鋼管</v>
          </cell>
        </row>
        <row r="667">
          <cell r="A667">
            <v>612562</v>
          </cell>
          <cell r="B667" t="str">
            <v>材料費：プレハブ鋼管</v>
          </cell>
        </row>
        <row r="668">
          <cell r="A668">
            <v>612602</v>
          </cell>
          <cell r="B668" t="str">
            <v>材料費：SUS304TP</v>
          </cell>
        </row>
        <row r="669">
          <cell r="A669">
            <v>612652</v>
          </cell>
          <cell r="B669" t="str">
            <v>材料費：SUS鋼管及継手(TPD)</v>
          </cell>
        </row>
        <row r="670">
          <cell r="A670">
            <v>612662</v>
          </cell>
          <cell r="B670" t="str">
            <v>材料費：SUS鋼管及継手(TPA)</v>
          </cell>
        </row>
        <row r="671">
          <cell r="A671">
            <v>612672</v>
          </cell>
          <cell r="B671" t="str">
            <v>材料費：SUS鋼管及継手(sch)</v>
          </cell>
        </row>
        <row r="672">
          <cell r="A672">
            <v>612702</v>
          </cell>
          <cell r="B672" t="str">
            <v>材料費：水道用鋳鉄管</v>
          </cell>
        </row>
        <row r="673">
          <cell r="A673">
            <v>612712</v>
          </cell>
          <cell r="B673" t="str">
            <v>材料費：水道用鋳鉄管用継手類</v>
          </cell>
        </row>
        <row r="674">
          <cell r="A674">
            <v>612802</v>
          </cell>
          <cell r="B674" t="str">
            <v>材料費：プレハブ鋼管(ｱﾙﾌｧ鋼管)</v>
          </cell>
        </row>
        <row r="675">
          <cell r="A675">
            <v>612822</v>
          </cell>
          <cell r="B675" t="str">
            <v>材料費：排水集合管</v>
          </cell>
        </row>
        <row r="676">
          <cell r="A676">
            <v>612852</v>
          </cell>
          <cell r="B676" t="str">
            <v>材料費：排水用塩ビライニング鋼管</v>
          </cell>
        </row>
        <row r="677">
          <cell r="A677">
            <v>612902</v>
          </cell>
          <cell r="B677" t="str">
            <v>材料費：排水用タール塗装鋼管及継手類</v>
          </cell>
        </row>
        <row r="678">
          <cell r="A678">
            <v>612992</v>
          </cell>
          <cell r="B678" t="str">
            <v>材料費：その他鋼管類</v>
          </cell>
        </row>
        <row r="679">
          <cell r="A679">
            <v>613102</v>
          </cell>
          <cell r="B679" t="str">
            <v>材料費：鋼管用継手Ⅰ</v>
          </cell>
        </row>
        <row r="680">
          <cell r="A680">
            <v>613202</v>
          </cell>
          <cell r="B680" t="str">
            <v>材料費：鋼管継手類Ⅱ</v>
          </cell>
        </row>
        <row r="681">
          <cell r="A681">
            <v>614102</v>
          </cell>
          <cell r="B681" t="str">
            <v>材料費：銅管</v>
          </cell>
        </row>
        <row r="682">
          <cell r="A682">
            <v>614112</v>
          </cell>
          <cell r="B682" t="str">
            <v>材料費：銅管継手類</v>
          </cell>
        </row>
        <row r="683">
          <cell r="A683">
            <v>614202</v>
          </cell>
          <cell r="B683" t="str">
            <v>材料費：被覆銅管Ｐ(Ｌ)及継手類</v>
          </cell>
        </row>
        <row r="684">
          <cell r="A684">
            <v>614222</v>
          </cell>
          <cell r="B684" t="str">
            <v>材料費：被覆銅管Ｐ(Ｍ)及継手類</v>
          </cell>
        </row>
        <row r="685">
          <cell r="A685">
            <v>614252</v>
          </cell>
          <cell r="B685" t="str">
            <v>材料費：被覆銅管ＲＮ及継手類</v>
          </cell>
        </row>
        <row r="686">
          <cell r="A686">
            <v>614272</v>
          </cell>
          <cell r="B686" t="str">
            <v>材料費：追焚用被覆銅管</v>
          </cell>
        </row>
        <row r="687">
          <cell r="A687">
            <v>614302</v>
          </cell>
          <cell r="B687" t="str">
            <v>材料費：冷媒用銅管及継手類</v>
          </cell>
        </row>
        <row r="688">
          <cell r="A688">
            <v>614402</v>
          </cell>
          <cell r="B688" t="str">
            <v>材料費：冷媒用被覆銅管及継手類</v>
          </cell>
        </row>
        <row r="689">
          <cell r="A689">
            <v>614422</v>
          </cell>
          <cell r="B689" t="str">
            <v>材料費：冷媒用被覆銅管(高断熱仕様)</v>
          </cell>
        </row>
        <row r="690">
          <cell r="A690">
            <v>614452</v>
          </cell>
          <cell r="B690" t="str">
            <v>材料費：冷媒用被覆銅管ペアコイル</v>
          </cell>
        </row>
        <row r="691">
          <cell r="A691">
            <v>614462</v>
          </cell>
          <cell r="B691" t="str">
            <v>材料費：冷媒用火無継手</v>
          </cell>
        </row>
        <row r="692">
          <cell r="A692">
            <v>614502</v>
          </cell>
          <cell r="B692" t="str">
            <v>材料費：鉛管及接合材</v>
          </cell>
        </row>
        <row r="693">
          <cell r="A693">
            <v>615102</v>
          </cell>
          <cell r="B693" t="str">
            <v>材料費：ビニール管</v>
          </cell>
        </row>
        <row r="694">
          <cell r="A694">
            <v>615152</v>
          </cell>
          <cell r="B694" t="str">
            <v>材料費：クリーンパイプ</v>
          </cell>
        </row>
        <row r="695">
          <cell r="A695">
            <v>615202</v>
          </cell>
          <cell r="B695" t="str">
            <v>材料費：ポリエチエンパイプ</v>
          </cell>
        </row>
        <row r="696">
          <cell r="A696">
            <v>615252</v>
          </cell>
          <cell r="B696" t="str">
            <v>材料費：架橋ポリエチレン管(鞘管工法)</v>
          </cell>
        </row>
        <row r="697">
          <cell r="A697">
            <v>615262</v>
          </cell>
          <cell r="B697" t="str">
            <v>材料費：鞘管</v>
          </cell>
        </row>
        <row r="698">
          <cell r="A698">
            <v>615272</v>
          </cell>
          <cell r="B698" t="str">
            <v>材料費：鞘管用継手</v>
          </cell>
        </row>
        <row r="699">
          <cell r="A699">
            <v>615302</v>
          </cell>
          <cell r="B699" t="str">
            <v>材料費：排水用ヒューム管</v>
          </cell>
        </row>
        <row r="700">
          <cell r="A700">
            <v>615322</v>
          </cell>
          <cell r="B700" t="str">
            <v>材料費：ヒューム管用枕</v>
          </cell>
        </row>
        <row r="701">
          <cell r="A701">
            <v>615332</v>
          </cell>
          <cell r="B701" t="str">
            <v>材料費：陶管及接合材</v>
          </cell>
        </row>
        <row r="702">
          <cell r="A702">
            <v>615402</v>
          </cell>
          <cell r="B702" t="str">
            <v>材料費：耐火２層管</v>
          </cell>
        </row>
        <row r="703">
          <cell r="A703">
            <v>615412</v>
          </cell>
          <cell r="B703" t="str">
            <v>材料費：耐火２層管継手類</v>
          </cell>
        </row>
        <row r="704">
          <cell r="A704">
            <v>615502</v>
          </cell>
          <cell r="B704" t="str">
            <v>材料費：有孔管</v>
          </cell>
        </row>
        <row r="705">
          <cell r="A705">
            <v>615602</v>
          </cell>
          <cell r="B705" t="str">
            <v>材料費：ドレンホース</v>
          </cell>
        </row>
        <row r="706">
          <cell r="A706">
            <v>615992</v>
          </cell>
          <cell r="B706" t="str">
            <v>材料費：その他非金属管及継手類</v>
          </cell>
        </row>
        <row r="707">
          <cell r="A707">
            <v>616101</v>
          </cell>
          <cell r="B707" t="str">
            <v>材料費：衛生陶器水栓－Ⅰ</v>
          </cell>
        </row>
        <row r="708">
          <cell r="A708">
            <v>616201</v>
          </cell>
          <cell r="B708" t="str">
            <v>材料費：衛生陶器水栓－Ⅱ</v>
          </cell>
        </row>
        <row r="709">
          <cell r="A709">
            <v>616302</v>
          </cell>
          <cell r="B709" t="str">
            <v>材料費：排水金物</v>
          </cell>
        </row>
        <row r="710">
          <cell r="A710">
            <v>616402</v>
          </cell>
          <cell r="B710" t="str">
            <v>材料費：空調用ドレントラップ</v>
          </cell>
        </row>
        <row r="711">
          <cell r="A711">
            <v>616452</v>
          </cell>
          <cell r="B711" t="str">
            <v>材料費：ウォータベスト</v>
          </cell>
        </row>
        <row r="712">
          <cell r="A712">
            <v>616462</v>
          </cell>
          <cell r="B712" t="str">
            <v>材料費：オートドレントラップ</v>
          </cell>
        </row>
        <row r="713">
          <cell r="A713">
            <v>616501</v>
          </cell>
          <cell r="B713" t="str">
            <v>材料費：ウォシュレットP</v>
          </cell>
        </row>
        <row r="714">
          <cell r="A714">
            <v>616601</v>
          </cell>
          <cell r="B714" t="str">
            <v>材料費：クリーンドライ</v>
          </cell>
        </row>
        <row r="715">
          <cell r="A715">
            <v>616701</v>
          </cell>
          <cell r="B715" t="str">
            <v>材料費：洗面化粧台</v>
          </cell>
        </row>
        <row r="716">
          <cell r="A716">
            <v>616801</v>
          </cell>
          <cell r="B716" t="str">
            <v>材料費：幼児用便器</v>
          </cell>
        </row>
        <row r="717">
          <cell r="A717">
            <v>616901</v>
          </cell>
          <cell r="B717" t="str">
            <v>材料費：電気温水器</v>
          </cell>
        </row>
        <row r="718">
          <cell r="A718">
            <v>616951</v>
          </cell>
          <cell r="B718" t="str">
            <v>材料費：音姫</v>
          </cell>
        </row>
        <row r="719">
          <cell r="A719">
            <v>617001</v>
          </cell>
          <cell r="B719" t="str">
            <v>材料費：ガス漏警報器</v>
          </cell>
        </row>
        <row r="720">
          <cell r="A720">
            <v>617101</v>
          </cell>
          <cell r="B720" t="str">
            <v>材料費：ガス器具類</v>
          </cell>
        </row>
        <row r="721">
          <cell r="A721">
            <v>618101</v>
          </cell>
          <cell r="B721" t="str">
            <v>材料費：消火栓類</v>
          </cell>
        </row>
        <row r="722">
          <cell r="A722">
            <v>618201</v>
          </cell>
          <cell r="B722" t="str">
            <v>材料費：送水口採水口テスト弁</v>
          </cell>
        </row>
        <row r="723">
          <cell r="A723">
            <v>618301</v>
          </cell>
          <cell r="B723" t="str">
            <v>材料費：スプリンクラヘッド</v>
          </cell>
        </row>
        <row r="724">
          <cell r="A724">
            <v>618401</v>
          </cell>
          <cell r="B724" t="str">
            <v>材料費：粉末消火器</v>
          </cell>
        </row>
        <row r="725">
          <cell r="A725">
            <v>618421</v>
          </cell>
          <cell r="B725" t="str">
            <v>材料費：消火器類</v>
          </cell>
        </row>
        <row r="726">
          <cell r="A726">
            <v>618501</v>
          </cell>
          <cell r="B726" t="str">
            <v>材料費：移動式消火器</v>
          </cell>
        </row>
        <row r="727">
          <cell r="A727">
            <v>618601</v>
          </cell>
          <cell r="B727" t="str">
            <v>材料費：大型消火器</v>
          </cell>
        </row>
        <row r="728">
          <cell r="A728">
            <v>618701</v>
          </cell>
          <cell r="B728" t="str">
            <v>材料費：シグナルスタンド</v>
          </cell>
        </row>
        <row r="729">
          <cell r="A729">
            <v>618801</v>
          </cell>
          <cell r="B729" t="str">
            <v>材料費：消火器ボックス</v>
          </cell>
        </row>
        <row r="730">
          <cell r="A730">
            <v>618851</v>
          </cell>
          <cell r="B730" t="str">
            <v>材料費：消火器リサイクルシール</v>
          </cell>
        </row>
        <row r="731">
          <cell r="A731">
            <v>618901</v>
          </cell>
          <cell r="B731" t="str">
            <v>材料費：その他消火器類</v>
          </cell>
        </row>
        <row r="732">
          <cell r="A732">
            <v>619011</v>
          </cell>
          <cell r="B732" t="str">
            <v>材料費：自動制御機器</v>
          </cell>
        </row>
        <row r="733">
          <cell r="A733">
            <v>619021</v>
          </cell>
          <cell r="B733" t="str">
            <v>材料費：中央監視機器</v>
          </cell>
        </row>
        <row r="734">
          <cell r="A734">
            <v>619991</v>
          </cell>
          <cell r="B734" t="str">
            <v>材料費：その他自動制御機器</v>
          </cell>
        </row>
        <row r="735">
          <cell r="A735">
            <v>620102</v>
          </cell>
          <cell r="B735" t="str">
            <v>材料費：一般用青銅バルブﾞ類</v>
          </cell>
        </row>
        <row r="736">
          <cell r="A736">
            <v>620112</v>
          </cell>
          <cell r="B736" t="str">
            <v>材料費：塩ビバルブ類</v>
          </cell>
        </row>
        <row r="737">
          <cell r="A737">
            <v>620122</v>
          </cell>
          <cell r="B737" t="str">
            <v>材料費：マレブルボールバルブ</v>
          </cell>
        </row>
        <row r="738">
          <cell r="A738">
            <v>620132</v>
          </cell>
          <cell r="B738" t="str">
            <v>材料費：スモレンスキチャッキ</v>
          </cell>
        </row>
        <row r="739">
          <cell r="A739">
            <v>620142</v>
          </cell>
          <cell r="B739" t="str">
            <v>材料費：汚水用チェッキ弁</v>
          </cell>
        </row>
        <row r="740">
          <cell r="A740">
            <v>620152</v>
          </cell>
          <cell r="B740" t="str">
            <v>材料費：マレブルバルブ</v>
          </cell>
        </row>
        <row r="741">
          <cell r="A741">
            <v>620162</v>
          </cell>
          <cell r="B741" t="str">
            <v>材料費：マレブルバルブ(連送)</v>
          </cell>
        </row>
        <row r="742">
          <cell r="A742">
            <v>620182</v>
          </cell>
          <cell r="B742" t="str">
            <v>材料費：鋳鉄バルブ</v>
          </cell>
        </row>
        <row r="743">
          <cell r="A743">
            <v>620192</v>
          </cell>
          <cell r="B743" t="str">
            <v>材料費：ボールバルブ</v>
          </cell>
        </row>
        <row r="744">
          <cell r="A744">
            <v>620202</v>
          </cell>
          <cell r="B744" t="str">
            <v>材料費：管端コア付ライニングバルブ</v>
          </cell>
        </row>
        <row r="745">
          <cell r="A745">
            <v>620232</v>
          </cell>
          <cell r="B745" t="str">
            <v>材料費：SUSバルブ</v>
          </cell>
        </row>
        <row r="746">
          <cell r="A746">
            <v>620252</v>
          </cell>
          <cell r="B746" t="str">
            <v>材料費：バタフライバルブ</v>
          </cell>
        </row>
        <row r="747">
          <cell r="A747">
            <v>620302</v>
          </cell>
          <cell r="B747" t="str">
            <v>材料費：減圧弁</v>
          </cell>
        </row>
        <row r="748">
          <cell r="A748">
            <v>620312</v>
          </cell>
          <cell r="B748" t="str">
            <v>材料費：減圧弁(水用)</v>
          </cell>
        </row>
        <row r="749">
          <cell r="A749">
            <v>620322</v>
          </cell>
          <cell r="B749" t="str">
            <v>材料費：安全弁</v>
          </cell>
        </row>
        <row r="750">
          <cell r="A750">
            <v>620332</v>
          </cell>
          <cell r="B750" t="str">
            <v>材料費：調整弁</v>
          </cell>
        </row>
        <row r="751">
          <cell r="A751">
            <v>620352</v>
          </cell>
          <cell r="B751" t="str">
            <v>材料費：ボールタップ</v>
          </cell>
        </row>
        <row r="752">
          <cell r="A752">
            <v>620382</v>
          </cell>
          <cell r="B752" t="str">
            <v>材料費：空気抜弁</v>
          </cell>
        </row>
        <row r="753">
          <cell r="A753">
            <v>620402</v>
          </cell>
          <cell r="B753" t="str">
            <v>材料費：フレキシブル継手</v>
          </cell>
        </row>
        <row r="754">
          <cell r="A754">
            <v>620412</v>
          </cell>
          <cell r="B754" t="str">
            <v>材料費：器具接続フレキ</v>
          </cell>
        </row>
        <row r="755">
          <cell r="A755">
            <v>620422</v>
          </cell>
          <cell r="B755" t="str">
            <v>材料費：ゴムフレキ</v>
          </cell>
        </row>
        <row r="756">
          <cell r="A756">
            <v>620432</v>
          </cell>
          <cell r="B756" t="str">
            <v>材料費：パイプサイレンサ</v>
          </cell>
        </row>
        <row r="757">
          <cell r="A757">
            <v>620442</v>
          </cell>
          <cell r="B757" t="str">
            <v>材料費：洗濯パン継手</v>
          </cell>
        </row>
        <row r="758">
          <cell r="A758">
            <v>620452</v>
          </cell>
          <cell r="B758" t="str">
            <v>材料費：伸縮継手付止水栓</v>
          </cell>
        </row>
        <row r="759">
          <cell r="A759">
            <v>620462</v>
          </cell>
          <cell r="B759" t="str">
            <v>材料費：その他止水栓</v>
          </cell>
        </row>
        <row r="760">
          <cell r="A760">
            <v>620472</v>
          </cell>
          <cell r="B760" t="str">
            <v>材料費：テフロンフレキシブル継手</v>
          </cell>
        </row>
        <row r="761">
          <cell r="A761">
            <v>620502</v>
          </cell>
          <cell r="B761" t="str">
            <v>材料費：量水器(小口径)</v>
          </cell>
        </row>
        <row r="762">
          <cell r="A762">
            <v>620522</v>
          </cell>
          <cell r="B762" t="str">
            <v>材料費：量水器(中大型パルス)</v>
          </cell>
        </row>
        <row r="763">
          <cell r="A763">
            <v>620551</v>
          </cell>
          <cell r="B763" t="str">
            <v>材料費：集中検針盤</v>
          </cell>
        </row>
        <row r="764">
          <cell r="A764">
            <v>620602</v>
          </cell>
          <cell r="B764" t="str">
            <v>材料費：計器類</v>
          </cell>
        </row>
        <row r="765">
          <cell r="A765">
            <v>620612</v>
          </cell>
          <cell r="B765" t="str">
            <v>材料費：流量計</v>
          </cell>
        </row>
        <row r="766">
          <cell r="A766">
            <v>620622</v>
          </cell>
          <cell r="B766" t="str">
            <v>材料費：流量計Ⅱ</v>
          </cell>
        </row>
        <row r="767">
          <cell r="A767">
            <v>620682</v>
          </cell>
          <cell r="B767" t="str">
            <v>材料費：制水弁</v>
          </cell>
        </row>
        <row r="768">
          <cell r="A768">
            <v>620692</v>
          </cell>
          <cell r="B768" t="str">
            <v>材料費：その他弁類</v>
          </cell>
        </row>
        <row r="769">
          <cell r="A769">
            <v>620702</v>
          </cell>
          <cell r="B769" t="str">
            <v>材料費：グリストラップ</v>
          </cell>
        </row>
        <row r="770">
          <cell r="A770">
            <v>620742</v>
          </cell>
          <cell r="B770" t="str">
            <v>材料費：水栓柱</v>
          </cell>
        </row>
        <row r="771">
          <cell r="A771">
            <v>620752</v>
          </cell>
          <cell r="B771" t="str">
            <v>材料費：マンホールボックス類</v>
          </cell>
        </row>
        <row r="772">
          <cell r="A772">
            <v>620762</v>
          </cell>
          <cell r="B772" t="str">
            <v>材料費：塩ビ桝</v>
          </cell>
        </row>
        <row r="773">
          <cell r="A773">
            <v>620772</v>
          </cell>
          <cell r="B773" t="str">
            <v>材料費：塩ビ桝用蓋</v>
          </cell>
        </row>
        <row r="774">
          <cell r="A774">
            <v>620782</v>
          </cell>
          <cell r="B774" t="str">
            <v>材料費：塩ビ桝用付属品</v>
          </cell>
        </row>
        <row r="775">
          <cell r="A775">
            <v>620792</v>
          </cell>
          <cell r="B775" t="str">
            <v>材料費：防護蓋</v>
          </cell>
        </row>
        <row r="776">
          <cell r="A776">
            <v>620912</v>
          </cell>
          <cell r="B776" t="str">
            <v>材料費：その他材料(衛生設備用)－１</v>
          </cell>
        </row>
        <row r="777">
          <cell r="A777">
            <v>620922</v>
          </cell>
          <cell r="B777" t="str">
            <v>材料費：その他材料(衛生設備用)－２</v>
          </cell>
        </row>
        <row r="778">
          <cell r="A778">
            <v>620932</v>
          </cell>
          <cell r="B778" t="str">
            <v>材料費：その他材料(衛生設備用)－３</v>
          </cell>
        </row>
        <row r="779">
          <cell r="A779">
            <v>620942</v>
          </cell>
          <cell r="B779" t="str">
            <v>材料費：その他材料(衛生設備用)－４</v>
          </cell>
        </row>
        <row r="780">
          <cell r="A780">
            <v>620952</v>
          </cell>
          <cell r="B780" t="str">
            <v>材料費：その他材料(衛生設備用)－５</v>
          </cell>
        </row>
        <row r="781">
          <cell r="A781">
            <v>620962</v>
          </cell>
          <cell r="B781" t="str">
            <v>材料費：その他材料(衛生設備用)－６</v>
          </cell>
        </row>
        <row r="782">
          <cell r="A782">
            <v>620972</v>
          </cell>
          <cell r="B782" t="str">
            <v>材料費：その他材料(衛生設備用)－７</v>
          </cell>
        </row>
        <row r="783">
          <cell r="A783">
            <v>620982</v>
          </cell>
          <cell r="B783" t="str">
            <v>材料費：その他材料(衛生設備用)－８</v>
          </cell>
        </row>
        <row r="784">
          <cell r="A784">
            <v>620992</v>
          </cell>
          <cell r="B784" t="str">
            <v>材料費：その他材料(衛生設備用)－９</v>
          </cell>
        </row>
        <row r="785">
          <cell r="A785">
            <v>621162</v>
          </cell>
          <cell r="B785" t="str">
            <v>材料費：塩ビダクト管</v>
          </cell>
        </row>
        <row r="786">
          <cell r="A786">
            <v>621172</v>
          </cell>
          <cell r="B786" t="str">
            <v>材料費：塩ビダクト管継手類</v>
          </cell>
        </row>
        <row r="787">
          <cell r="A787">
            <v>621182</v>
          </cell>
          <cell r="B787" t="str">
            <v>材料費：ｽﾊﾟｲﾗﾙﾀﾞｸﾄｶﾞﾙﾊﾞﾘｳﾑ</v>
          </cell>
        </row>
        <row r="788">
          <cell r="A788">
            <v>621192</v>
          </cell>
          <cell r="B788" t="str">
            <v>材料費：ｽﾊﾟｲﾗﾙﾀﾞｸﾄｶﾞﾙﾊﾞﾘｳﾑ継手類</v>
          </cell>
        </row>
        <row r="789">
          <cell r="A789">
            <v>621202</v>
          </cell>
          <cell r="B789" t="str">
            <v>材料費：スパイラルダクト</v>
          </cell>
        </row>
        <row r="790">
          <cell r="A790">
            <v>621212</v>
          </cell>
          <cell r="B790" t="str">
            <v>材料費：スパイラルダクト継手類</v>
          </cell>
        </row>
        <row r="791">
          <cell r="A791">
            <v>621222</v>
          </cell>
          <cell r="B791" t="str">
            <v>材料費：スパイラルダクト塩ﾋﾞ鋼鈑</v>
          </cell>
        </row>
        <row r="792">
          <cell r="A792">
            <v>621232</v>
          </cell>
          <cell r="B792" t="str">
            <v>材料費：スパイラルダクト継手類</v>
          </cell>
        </row>
        <row r="793">
          <cell r="A793">
            <v>621242</v>
          </cell>
          <cell r="B793" t="str">
            <v>材料費：スパイラルダクトSUS鋼鈑</v>
          </cell>
        </row>
        <row r="794">
          <cell r="A794">
            <v>621252</v>
          </cell>
          <cell r="B794" t="str">
            <v>材料費：スパイラルダクト継手類</v>
          </cell>
        </row>
        <row r="795">
          <cell r="A795">
            <v>621262</v>
          </cell>
          <cell r="B795" t="str">
            <v>材料費：1.6tスパイラルダクト及継手類</v>
          </cell>
        </row>
        <row r="796">
          <cell r="A796">
            <v>621272</v>
          </cell>
          <cell r="B796" t="str">
            <v>材料費：ビニル管ダクト及継手類</v>
          </cell>
        </row>
        <row r="797">
          <cell r="A797">
            <v>621282</v>
          </cell>
          <cell r="B797" t="str">
            <v>材料費：ビニルVU管ダクト及継手類</v>
          </cell>
        </row>
        <row r="798">
          <cell r="A798">
            <v>621292</v>
          </cell>
          <cell r="B798" t="str">
            <v>材料費：2管路管(VM)</v>
          </cell>
        </row>
        <row r="799">
          <cell r="A799">
            <v>621302</v>
          </cell>
          <cell r="B799" t="str">
            <v>材料費：2管路管用継手類(VM)</v>
          </cell>
        </row>
        <row r="800">
          <cell r="A800">
            <v>621312</v>
          </cell>
          <cell r="B800" t="str">
            <v>材料費：2管路管(FPVM2)</v>
          </cell>
        </row>
        <row r="801">
          <cell r="A801">
            <v>621322</v>
          </cell>
          <cell r="B801" t="str">
            <v>材料費：2管路管用継手類(FPVM2)</v>
          </cell>
        </row>
        <row r="802">
          <cell r="A802">
            <v>621332</v>
          </cell>
          <cell r="B802" t="str">
            <v>材料費：2管路管及継手類(ｽﾊﾟｲﾗﾙ)</v>
          </cell>
        </row>
        <row r="803">
          <cell r="A803">
            <v>621342</v>
          </cell>
          <cell r="B803" t="str">
            <v>材料費：換気用耐火2層管</v>
          </cell>
        </row>
        <row r="804">
          <cell r="A804">
            <v>621352</v>
          </cell>
          <cell r="B804" t="str">
            <v>材料費：換気用耐火2層管用継手類</v>
          </cell>
        </row>
        <row r="805">
          <cell r="A805">
            <v>621362</v>
          </cell>
          <cell r="B805" t="str">
            <v>材料費：アルミフレキダクト</v>
          </cell>
        </row>
        <row r="806">
          <cell r="A806">
            <v>621372</v>
          </cell>
          <cell r="B806" t="str">
            <v>材料費：保温付フレキダクト</v>
          </cell>
        </row>
        <row r="807">
          <cell r="A807">
            <v>621502</v>
          </cell>
          <cell r="B807" t="str">
            <v>材料費：レンジフード角丸ダクト</v>
          </cell>
        </row>
        <row r="808">
          <cell r="A808">
            <v>621582</v>
          </cell>
          <cell r="B808" t="str">
            <v>材料費：グラスウールボックス材料</v>
          </cell>
        </row>
        <row r="809">
          <cell r="A809">
            <v>621652</v>
          </cell>
          <cell r="B809" t="str">
            <v>材料費：SUSフードWC</v>
          </cell>
        </row>
        <row r="810">
          <cell r="A810">
            <v>621662</v>
          </cell>
          <cell r="B810" t="str">
            <v>材料費：レンジフード用ウェザカバ</v>
          </cell>
        </row>
        <row r="811">
          <cell r="A811">
            <v>621702</v>
          </cell>
          <cell r="B811" t="str">
            <v>材料費：吹出口類</v>
          </cell>
        </row>
        <row r="812">
          <cell r="A812">
            <v>621712</v>
          </cell>
          <cell r="B812" t="str">
            <v>材料費：その他吹出口類</v>
          </cell>
        </row>
        <row r="813">
          <cell r="A813">
            <v>621722</v>
          </cell>
          <cell r="B813" t="str">
            <v>材料費：エアディフューザ</v>
          </cell>
        </row>
        <row r="814">
          <cell r="A814">
            <v>621742</v>
          </cell>
          <cell r="B814" t="str">
            <v>材料費：その他エアディフューザ</v>
          </cell>
        </row>
        <row r="815">
          <cell r="A815">
            <v>621762</v>
          </cell>
          <cell r="B815" t="str">
            <v>材料費：ガラリ類</v>
          </cell>
        </row>
        <row r="816">
          <cell r="A816">
            <v>621772</v>
          </cell>
          <cell r="B816" t="str">
            <v>材料費：その他ガラリ類</v>
          </cell>
        </row>
        <row r="817">
          <cell r="A817">
            <v>621782</v>
          </cell>
          <cell r="B817" t="str">
            <v>材料費：ダンパ類</v>
          </cell>
        </row>
        <row r="818">
          <cell r="A818">
            <v>621792</v>
          </cell>
          <cell r="B818" t="str">
            <v>材料費：塩ビダンパ類</v>
          </cell>
        </row>
        <row r="819">
          <cell r="A819">
            <v>621802</v>
          </cell>
          <cell r="B819" t="str">
            <v>材料費：その他ダンパ類</v>
          </cell>
        </row>
        <row r="820">
          <cell r="A820">
            <v>621812</v>
          </cell>
          <cell r="B820" t="str">
            <v>材料費：枠付金網</v>
          </cell>
        </row>
        <row r="821">
          <cell r="A821">
            <v>621822</v>
          </cell>
          <cell r="B821" t="str">
            <v>材料費：排煙口</v>
          </cell>
        </row>
        <row r="822">
          <cell r="A822">
            <v>621832</v>
          </cell>
          <cell r="B822" t="str">
            <v>材料費：開放装置</v>
          </cell>
        </row>
        <row r="823">
          <cell r="A823">
            <v>621842</v>
          </cell>
          <cell r="B823" t="str">
            <v>材料費：フィルタ金網</v>
          </cell>
        </row>
        <row r="824">
          <cell r="A824">
            <v>621852</v>
          </cell>
          <cell r="B824" t="str">
            <v>材料費：その他フィルタ金網</v>
          </cell>
        </row>
        <row r="825">
          <cell r="A825">
            <v>621862</v>
          </cell>
          <cell r="B825" t="str">
            <v>材料費：フィルタ枠</v>
          </cell>
        </row>
        <row r="826">
          <cell r="A826">
            <v>621872</v>
          </cell>
          <cell r="B826" t="str">
            <v>材料費：排煙口(CR用)</v>
          </cell>
        </row>
        <row r="827">
          <cell r="A827">
            <v>621882</v>
          </cell>
          <cell r="B827" t="str">
            <v>材料費：グリスフィルタ</v>
          </cell>
        </row>
        <row r="828">
          <cell r="A828">
            <v>621892</v>
          </cell>
          <cell r="B828" t="str">
            <v>材料費：キャンバス継手</v>
          </cell>
        </row>
        <row r="829">
          <cell r="A829">
            <v>621912</v>
          </cell>
          <cell r="B829" t="str">
            <v>材料費：風量測定口</v>
          </cell>
        </row>
        <row r="830">
          <cell r="A830">
            <v>621922</v>
          </cell>
          <cell r="B830" t="str">
            <v>材料費：温度計及付属品</v>
          </cell>
        </row>
        <row r="831">
          <cell r="A831">
            <v>622102</v>
          </cell>
          <cell r="B831" t="str">
            <v>材料費：支持金物類</v>
          </cell>
        </row>
        <row r="832">
          <cell r="A832">
            <v>622112</v>
          </cell>
          <cell r="B832" t="str">
            <v>材料費：支持金物防振吊加算</v>
          </cell>
        </row>
        <row r="833">
          <cell r="A833">
            <v>622122</v>
          </cell>
          <cell r="B833" t="str">
            <v>材料費：支持金物スリーパ加算</v>
          </cell>
        </row>
        <row r="834">
          <cell r="A834">
            <v>622302</v>
          </cell>
          <cell r="B834" t="str">
            <v>材料費：ベントキャップWC</v>
          </cell>
        </row>
        <row r="835">
          <cell r="A835">
            <v>622312</v>
          </cell>
          <cell r="B835" t="str">
            <v>材料費：その他ベントキャップWC</v>
          </cell>
        </row>
        <row r="836">
          <cell r="A836">
            <v>622322</v>
          </cell>
          <cell r="B836" t="str">
            <v>材料費：換気扇用木枠WC</v>
          </cell>
        </row>
        <row r="837">
          <cell r="A837">
            <v>622402</v>
          </cell>
          <cell r="B837" t="str">
            <v>材料費：プレスダンパ</v>
          </cell>
        </row>
        <row r="838">
          <cell r="A838">
            <v>622502</v>
          </cell>
          <cell r="B838" t="str">
            <v>材料費：SDスリムダクト</v>
          </cell>
        </row>
        <row r="839">
          <cell r="A839">
            <v>622512</v>
          </cell>
          <cell r="B839" t="str">
            <v>材料費：仝上継手類</v>
          </cell>
        </row>
        <row r="840">
          <cell r="A840">
            <v>622552</v>
          </cell>
          <cell r="B840" t="str">
            <v>材料費：耐候性集合ダクト</v>
          </cell>
        </row>
        <row r="841">
          <cell r="A841">
            <v>622562</v>
          </cell>
          <cell r="B841" t="str">
            <v>材料費：仝上継手類</v>
          </cell>
        </row>
        <row r="842">
          <cell r="A842">
            <v>622572</v>
          </cell>
          <cell r="B842" t="str">
            <v>材料費：仝上取付架台</v>
          </cell>
        </row>
        <row r="843">
          <cell r="A843">
            <v>622602</v>
          </cell>
          <cell r="B843" t="str">
            <v>材料費：耐火キャップ</v>
          </cell>
        </row>
        <row r="844">
          <cell r="A844">
            <v>622912</v>
          </cell>
          <cell r="B844" t="str">
            <v>材料費：その他材料(空調設備用)－１</v>
          </cell>
        </row>
        <row r="845">
          <cell r="A845">
            <v>622922</v>
          </cell>
          <cell r="B845" t="str">
            <v>材料費：その他材料(空調設備用)－２</v>
          </cell>
        </row>
        <row r="846">
          <cell r="A846">
            <v>622932</v>
          </cell>
          <cell r="B846" t="str">
            <v>材料費：その他材料(空調設備用)－３</v>
          </cell>
        </row>
        <row r="847">
          <cell r="A847">
            <v>622942</v>
          </cell>
          <cell r="B847" t="str">
            <v>材料費：その他材料(空調設備用)－４</v>
          </cell>
        </row>
        <row r="848">
          <cell r="A848">
            <v>622952</v>
          </cell>
          <cell r="B848" t="str">
            <v>材料費：その他材料(空調設備用)－５</v>
          </cell>
        </row>
        <row r="849">
          <cell r="A849">
            <v>622962</v>
          </cell>
          <cell r="B849" t="str">
            <v>材料費：その他材料(空調設備用)－６</v>
          </cell>
        </row>
        <row r="850">
          <cell r="A850">
            <v>622972</v>
          </cell>
          <cell r="B850" t="str">
            <v>材料費：その他材料(空調設備用)－７</v>
          </cell>
        </row>
        <row r="851">
          <cell r="A851">
            <v>622982</v>
          </cell>
          <cell r="B851" t="str">
            <v>材料費：その他材料(空調設備用)－８</v>
          </cell>
        </row>
        <row r="852">
          <cell r="A852">
            <v>622992</v>
          </cell>
          <cell r="B852" t="str">
            <v>材料費：その他材料(空調設備用)－９</v>
          </cell>
        </row>
        <row r="853">
          <cell r="A853">
            <v>623102</v>
          </cell>
          <cell r="B853" t="str">
            <v>材料費：消耗品雑材料</v>
          </cell>
        </row>
        <row r="854">
          <cell r="A854">
            <v>624002</v>
          </cell>
          <cell r="B854" t="str">
            <v>材料費：プラント関係材料</v>
          </cell>
        </row>
        <row r="855">
          <cell r="A855">
            <v>624102</v>
          </cell>
          <cell r="B855" t="str">
            <v>材料費：プラント関係材料</v>
          </cell>
        </row>
        <row r="856">
          <cell r="A856">
            <v>630022</v>
          </cell>
          <cell r="B856" t="str">
            <v>材料費：電線管付属品(計装工事)</v>
          </cell>
        </row>
        <row r="857">
          <cell r="A857">
            <v>630032</v>
          </cell>
          <cell r="B857" t="str">
            <v>材料費：吊材料及び支持金具(計装)</v>
          </cell>
        </row>
        <row r="858">
          <cell r="A858">
            <v>630102</v>
          </cell>
          <cell r="B858" t="str">
            <v>材料費：計装材料</v>
          </cell>
        </row>
        <row r="859">
          <cell r="A859">
            <v>630912</v>
          </cell>
          <cell r="B859" t="str">
            <v>材料費：雑材料消耗品</v>
          </cell>
        </row>
        <row r="860">
          <cell r="A860">
            <v>637202</v>
          </cell>
          <cell r="B860" t="str">
            <v>材料費：実管スリーブ</v>
          </cell>
        </row>
        <row r="861">
          <cell r="A861">
            <v>653102</v>
          </cell>
          <cell r="B861" t="str">
            <v>材料費：市水引込工事の内　配管材料</v>
          </cell>
        </row>
        <row r="862">
          <cell r="A862">
            <v>680011</v>
          </cell>
          <cell r="B862" t="str">
            <v>材料費：一般ボイラー</v>
          </cell>
        </row>
        <row r="863">
          <cell r="A863">
            <v>680021</v>
          </cell>
          <cell r="B863" t="str">
            <v>材料費：ガスボイラー</v>
          </cell>
        </row>
        <row r="864">
          <cell r="A864">
            <v>680031</v>
          </cell>
          <cell r="B864" t="str">
            <v>材料費：廃熱ボイラー</v>
          </cell>
        </row>
        <row r="865">
          <cell r="A865">
            <v>680041</v>
          </cell>
          <cell r="B865" t="str">
            <v>材料費：ガス給湯機</v>
          </cell>
        </row>
        <row r="866">
          <cell r="A866">
            <v>680051</v>
          </cell>
          <cell r="B866" t="str">
            <v>材料費：電気温水機</v>
          </cell>
        </row>
        <row r="867">
          <cell r="A867">
            <v>680061</v>
          </cell>
          <cell r="B867" t="str">
            <v>材料費：その他</v>
          </cell>
        </row>
        <row r="868">
          <cell r="A868">
            <v>680111</v>
          </cell>
          <cell r="B868" t="str">
            <v>材料費：チリングユニット</v>
          </cell>
        </row>
        <row r="869">
          <cell r="A869">
            <v>680121</v>
          </cell>
          <cell r="B869" t="str">
            <v>材料費：ターボ冷凍機</v>
          </cell>
        </row>
        <row r="870">
          <cell r="A870">
            <v>680131</v>
          </cell>
          <cell r="B870" t="str">
            <v>材料費：吸収式冷凍機</v>
          </cell>
        </row>
        <row r="871">
          <cell r="A871">
            <v>680141</v>
          </cell>
          <cell r="B871" t="str">
            <v>材料費：ヒートポンプチラー</v>
          </cell>
        </row>
        <row r="872">
          <cell r="A872">
            <v>680151</v>
          </cell>
          <cell r="B872" t="str">
            <v>材料費：その他</v>
          </cell>
        </row>
        <row r="873">
          <cell r="A873">
            <v>680211</v>
          </cell>
          <cell r="B873" t="str">
            <v>材料費：空調機</v>
          </cell>
        </row>
        <row r="874">
          <cell r="A874">
            <v>680221</v>
          </cell>
          <cell r="B874" t="str">
            <v>材料費：その他</v>
          </cell>
        </row>
        <row r="875">
          <cell r="A875">
            <v>680311</v>
          </cell>
          <cell r="B875" t="str">
            <v>材料費：開放式冷却塔</v>
          </cell>
        </row>
        <row r="876">
          <cell r="A876">
            <v>680321</v>
          </cell>
          <cell r="B876" t="str">
            <v>材料費：密閉式冷却塔</v>
          </cell>
        </row>
        <row r="877">
          <cell r="A877">
            <v>680331</v>
          </cell>
          <cell r="B877" t="str">
            <v>材料費：その他</v>
          </cell>
        </row>
        <row r="878">
          <cell r="A878">
            <v>680411</v>
          </cell>
          <cell r="B878" t="str">
            <v>材料費：シェル＆チューブ</v>
          </cell>
        </row>
        <row r="879">
          <cell r="A879">
            <v>680421</v>
          </cell>
          <cell r="B879" t="str">
            <v>材料費：プレート式熱交換器</v>
          </cell>
        </row>
        <row r="880">
          <cell r="A880">
            <v>680431</v>
          </cell>
          <cell r="B880" t="str">
            <v>材料費：スパイラル式熱交換器</v>
          </cell>
        </row>
        <row r="881">
          <cell r="A881">
            <v>680441</v>
          </cell>
          <cell r="B881" t="str">
            <v>材料費：その他</v>
          </cell>
        </row>
        <row r="882">
          <cell r="A882">
            <v>680511</v>
          </cell>
          <cell r="B882" t="str">
            <v>材料費：コーンルーフ（SUS)</v>
          </cell>
        </row>
        <row r="883">
          <cell r="A883">
            <v>680521</v>
          </cell>
          <cell r="B883" t="str">
            <v>材料費：コーンルーフ（SS)</v>
          </cell>
        </row>
        <row r="884">
          <cell r="A884">
            <v>680531</v>
          </cell>
          <cell r="B884" t="str">
            <v>材料費：ベッセル（ＳＵＳ）</v>
          </cell>
        </row>
        <row r="885">
          <cell r="A885">
            <v>680541</v>
          </cell>
          <cell r="B885" t="str">
            <v>材料費：ベッセル（ＳＳ）</v>
          </cell>
        </row>
        <row r="886">
          <cell r="A886">
            <v>680551</v>
          </cell>
          <cell r="B886" t="str">
            <v>材料費：JCベッセル(SUS)</v>
          </cell>
        </row>
        <row r="887">
          <cell r="A887">
            <v>680561</v>
          </cell>
          <cell r="B887" t="str">
            <v>材料費：JCベッセル(SS)</v>
          </cell>
        </row>
        <row r="888">
          <cell r="A888">
            <v>680571</v>
          </cell>
          <cell r="B888" t="str">
            <v>材料費：圧力容器</v>
          </cell>
        </row>
        <row r="889">
          <cell r="A889">
            <v>680581</v>
          </cell>
          <cell r="B889" t="str">
            <v>材料費：角タンク</v>
          </cell>
        </row>
        <row r="890">
          <cell r="A890">
            <v>680591</v>
          </cell>
          <cell r="B890" t="str">
            <v>材料費：パネルタンク</v>
          </cell>
        </row>
        <row r="891">
          <cell r="A891">
            <v>680601</v>
          </cell>
          <cell r="B891" t="str">
            <v>材料費：その他タンク</v>
          </cell>
        </row>
        <row r="892">
          <cell r="A892">
            <v>680621</v>
          </cell>
          <cell r="B892" t="str">
            <v>材料費：汎用攪拌機</v>
          </cell>
        </row>
        <row r="893">
          <cell r="A893">
            <v>680631</v>
          </cell>
          <cell r="B893" t="str">
            <v>材料費：攪拌機</v>
          </cell>
        </row>
        <row r="894">
          <cell r="A894">
            <v>680641</v>
          </cell>
          <cell r="B894" t="str">
            <v>材料費：その他攪拌機</v>
          </cell>
        </row>
        <row r="895">
          <cell r="A895">
            <v>680711</v>
          </cell>
          <cell r="B895" t="str">
            <v>材料費：渦巻きポンプ</v>
          </cell>
        </row>
        <row r="896">
          <cell r="A896">
            <v>680721</v>
          </cell>
          <cell r="B896" t="str">
            <v>材料費：キャンドポンプ</v>
          </cell>
        </row>
        <row r="897">
          <cell r="A897">
            <v>680731</v>
          </cell>
          <cell r="B897" t="str">
            <v>材料費：真空ポンプ</v>
          </cell>
        </row>
        <row r="898">
          <cell r="A898">
            <v>680741</v>
          </cell>
          <cell r="B898" t="str">
            <v>材料費：その他</v>
          </cell>
        </row>
        <row r="899">
          <cell r="A899">
            <v>680811</v>
          </cell>
          <cell r="B899" t="str">
            <v>材料費：ホイスト</v>
          </cell>
        </row>
        <row r="900">
          <cell r="A900">
            <v>680911</v>
          </cell>
          <cell r="B900" t="str">
            <v>材料費：その他機器（１）</v>
          </cell>
        </row>
        <row r="901">
          <cell r="A901">
            <v>680921</v>
          </cell>
          <cell r="B901" t="str">
            <v>材料費：その他機器（２）</v>
          </cell>
        </row>
        <row r="902">
          <cell r="A902">
            <v>680931</v>
          </cell>
          <cell r="B902" t="str">
            <v>材料費：その他機器（３）</v>
          </cell>
        </row>
        <row r="903">
          <cell r="A903">
            <v>680941</v>
          </cell>
          <cell r="B903" t="str">
            <v>材料費：その他機器（４）</v>
          </cell>
        </row>
        <row r="904">
          <cell r="A904">
            <v>680951</v>
          </cell>
          <cell r="B904" t="str">
            <v>材料費：その他機器（５）</v>
          </cell>
        </row>
        <row r="905">
          <cell r="A905">
            <v>680961</v>
          </cell>
          <cell r="B905" t="str">
            <v>材料費：その他機器（６）</v>
          </cell>
        </row>
        <row r="906">
          <cell r="A906">
            <v>681011</v>
          </cell>
          <cell r="B906" t="str">
            <v>材料費：特殊機器（１）</v>
          </cell>
        </row>
        <row r="907">
          <cell r="A907">
            <v>681021</v>
          </cell>
          <cell r="B907" t="str">
            <v>材料費：特殊機器（２）</v>
          </cell>
        </row>
        <row r="908">
          <cell r="A908">
            <v>681031</v>
          </cell>
          <cell r="B908" t="str">
            <v>材料費：特殊機器（３）</v>
          </cell>
        </row>
        <row r="909">
          <cell r="A909">
            <v>681041</v>
          </cell>
          <cell r="B909" t="str">
            <v>材料費：特殊機器（４）</v>
          </cell>
        </row>
        <row r="910">
          <cell r="A910">
            <v>681051</v>
          </cell>
          <cell r="B910" t="str">
            <v>材料費：特殊機器（５）</v>
          </cell>
        </row>
        <row r="911">
          <cell r="A911">
            <v>681112</v>
          </cell>
          <cell r="B911" t="str">
            <v>材料費：一般配管用鋼管・継手</v>
          </cell>
        </row>
        <row r="912">
          <cell r="A912">
            <v>681122</v>
          </cell>
          <cell r="B912" t="str">
            <v>材料費：圧力配管用鋼管・継手</v>
          </cell>
        </row>
        <row r="913">
          <cell r="A913">
            <v>681132</v>
          </cell>
          <cell r="B913" t="str">
            <v>材料費：塩ビライニング鋼管・継手</v>
          </cell>
        </row>
        <row r="914">
          <cell r="A914">
            <v>681142</v>
          </cell>
          <cell r="B914" t="str">
            <v>材料費：内外面被覆鋼管・継手</v>
          </cell>
        </row>
        <row r="915">
          <cell r="A915">
            <v>681152</v>
          </cell>
          <cell r="B915" t="str">
            <v>材料費：ステンレス直管・継手</v>
          </cell>
        </row>
        <row r="916">
          <cell r="A916">
            <v>681162</v>
          </cell>
          <cell r="B916" t="str">
            <v>材料費：グラスライニング直管・継手</v>
          </cell>
        </row>
        <row r="917">
          <cell r="A917">
            <v>681172</v>
          </cell>
          <cell r="B917" t="str">
            <v>材料費：サニタリー管直管・継手</v>
          </cell>
        </row>
        <row r="918">
          <cell r="A918">
            <v>681182</v>
          </cell>
          <cell r="B918" t="str">
            <v>材料費：銅管・継手</v>
          </cell>
        </row>
        <row r="919">
          <cell r="A919">
            <v>681192</v>
          </cell>
          <cell r="B919" t="str">
            <v>材料費：その他</v>
          </cell>
        </row>
        <row r="920">
          <cell r="A920">
            <v>681212</v>
          </cell>
          <cell r="B920" t="str">
            <v>材料費：一般用バルブ</v>
          </cell>
        </row>
        <row r="921">
          <cell r="A921">
            <v>681222</v>
          </cell>
          <cell r="B921" t="str">
            <v>材料費：ステンレス一般バルブ</v>
          </cell>
        </row>
        <row r="922">
          <cell r="A922">
            <v>681232</v>
          </cell>
          <cell r="B922" t="str">
            <v>材料費：バタフライバルブ</v>
          </cell>
        </row>
        <row r="923">
          <cell r="A923">
            <v>681242</v>
          </cell>
          <cell r="B923" t="str">
            <v>材料費：調節バルブ・自動弁</v>
          </cell>
        </row>
        <row r="924">
          <cell r="A924">
            <v>681252</v>
          </cell>
          <cell r="B924" t="str">
            <v>材料費：フレキシブル継手</v>
          </cell>
        </row>
        <row r="925">
          <cell r="A925">
            <v>681262</v>
          </cell>
          <cell r="B925" t="str">
            <v>材料費：特殊弁</v>
          </cell>
        </row>
        <row r="926">
          <cell r="A926">
            <v>681272</v>
          </cell>
          <cell r="B926" t="str">
            <v>材料費：圧力計</v>
          </cell>
        </row>
        <row r="927">
          <cell r="A927">
            <v>681282</v>
          </cell>
          <cell r="B927" t="str">
            <v>材料費：その他</v>
          </cell>
        </row>
        <row r="928">
          <cell r="A928">
            <v>681312</v>
          </cell>
          <cell r="B928" t="str">
            <v>材料費：流量計</v>
          </cell>
        </row>
        <row r="929">
          <cell r="A929">
            <v>681322</v>
          </cell>
          <cell r="B929" t="str">
            <v>材料費：圧力発信機</v>
          </cell>
        </row>
        <row r="930">
          <cell r="A930">
            <v>681332</v>
          </cell>
          <cell r="B930" t="str">
            <v>材料費：温度計</v>
          </cell>
        </row>
        <row r="931">
          <cell r="A931">
            <v>681342</v>
          </cell>
          <cell r="B931" t="str">
            <v>材料費：その他</v>
          </cell>
        </row>
        <row r="932">
          <cell r="A932">
            <v>681412</v>
          </cell>
          <cell r="B932" t="str">
            <v>材料費：ＳＳ材</v>
          </cell>
        </row>
        <row r="933">
          <cell r="A933">
            <v>681422</v>
          </cell>
          <cell r="B933" t="str">
            <v>材料費：ＳＵＳ材</v>
          </cell>
        </row>
        <row r="934">
          <cell r="A934">
            <v>681432</v>
          </cell>
          <cell r="B934" t="str">
            <v>材料費：その他</v>
          </cell>
        </row>
        <row r="935">
          <cell r="A935">
            <v>681512</v>
          </cell>
          <cell r="B935" t="str">
            <v>材料費：スパイラルダクト・継手</v>
          </cell>
        </row>
        <row r="936">
          <cell r="A936">
            <v>681522</v>
          </cell>
          <cell r="B936" t="str">
            <v>材料費：アルミフレキシブルダクト</v>
          </cell>
        </row>
        <row r="937">
          <cell r="A937">
            <v>681532</v>
          </cell>
          <cell r="B937" t="str">
            <v>材料費：吹出口・吸込口</v>
          </cell>
        </row>
        <row r="938">
          <cell r="A938">
            <v>681542</v>
          </cell>
          <cell r="B938" t="str">
            <v>材料費：VC・ウェザーカバー</v>
          </cell>
        </row>
        <row r="939">
          <cell r="A939">
            <v>681552</v>
          </cell>
          <cell r="B939" t="str">
            <v>材料費：ガラリ</v>
          </cell>
        </row>
        <row r="940">
          <cell r="A940">
            <v>681562</v>
          </cell>
          <cell r="B940" t="str">
            <v>材料費：一般用ダンパー</v>
          </cell>
        </row>
        <row r="941">
          <cell r="A941">
            <v>681572</v>
          </cell>
          <cell r="B941" t="str">
            <v>材料費：特殊ダンパー</v>
          </cell>
        </row>
        <row r="942">
          <cell r="A942">
            <v>681582</v>
          </cell>
          <cell r="B942" t="str">
            <v>材料費：排煙口</v>
          </cell>
        </row>
        <row r="943">
          <cell r="A943">
            <v>681592</v>
          </cell>
          <cell r="B943" t="str">
            <v>材料費：フィルター</v>
          </cell>
        </row>
        <row r="944">
          <cell r="A944">
            <v>681612</v>
          </cell>
          <cell r="B944" t="str">
            <v>材料費：支持金物・１</v>
          </cell>
        </row>
        <row r="945">
          <cell r="A945">
            <v>681622</v>
          </cell>
          <cell r="B945" t="str">
            <v>材料費：支持金物・２</v>
          </cell>
        </row>
        <row r="946">
          <cell r="A946">
            <v>681632</v>
          </cell>
          <cell r="B946" t="str">
            <v>材料費：断熱材料</v>
          </cell>
        </row>
        <row r="947">
          <cell r="A947">
            <v>681642</v>
          </cell>
          <cell r="B947" t="str">
            <v>材料費：塗装材料</v>
          </cell>
        </row>
        <row r="948">
          <cell r="A948">
            <v>681652</v>
          </cell>
          <cell r="B948" t="str">
            <v>材料費：プ１</v>
          </cell>
        </row>
        <row r="949">
          <cell r="A949">
            <v>681662</v>
          </cell>
          <cell r="B949" t="str">
            <v>材料費：プ２</v>
          </cell>
        </row>
        <row r="950">
          <cell r="A950">
            <v>681672</v>
          </cell>
          <cell r="B950" t="str">
            <v>材料費：プ３</v>
          </cell>
        </row>
        <row r="951">
          <cell r="A951">
            <v>681682</v>
          </cell>
          <cell r="B951" t="str">
            <v>材料費：プ４</v>
          </cell>
        </row>
        <row r="952">
          <cell r="A952">
            <v>681712</v>
          </cell>
          <cell r="B952" t="str">
            <v>材料費：雑材料・消耗品１</v>
          </cell>
        </row>
        <row r="953">
          <cell r="A953">
            <v>681722</v>
          </cell>
          <cell r="B953" t="str">
            <v>材料費：雑材料・消耗品２</v>
          </cell>
        </row>
        <row r="954">
          <cell r="A954">
            <v>681732</v>
          </cell>
          <cell r="B954" t="str">
            <v>材料費：その他</v>
          </cell>
        </row>
        <row r="955">
          <cell r="A955">
            <v>701011</v>
          </cell>
          <cell r="B955" t="str">
            <v>材料費：特高受変電機器</v>
          </cell>
        </row>
        <row r="956">
          <cell r="A956">
            <v>701951</v>
          </cell>
          <cell r="B956" t="str">
            <v>材料費：その他特高受変電機器類1</v>
          </cell>
        </row>
        <row r="957">
          <cell r="A957">
            <v>701961</v>
          </cell>
          <cell r="B957" t="str">
            <v>材料費：その他特高受変電機器類2</v>
          </cell>
        </row>
        <row r="958">
          <cell r="A958">
            <v>701971</v>
          </cell>
          <cell r="B958" t="str">
            <v>材料費：その他特高受変電機器類3</v>
          </cell>
        </row>
        <row r="959">
          <cell r="A959">
            <v>701981</v>
          </cell>
          <cell r="B959" t="str">
            <v>材料費：その他特高受変電機器類4</v>
          </cell>
        </row>
        <row r="960">
          <cell r="A960">
            <v>701991</v>
          </cell>
          <cell r="B960" t="str">
            <v>材料費：その他特高受変電機器類5</v>
          </cell>
        </row>
        <row r="961">
          <cell r="A961">
            <v>702011</v>
          </cell>
          <cell r="B961" t="str">
            <v>材料費：中央監視盤</v>
          </cell>
        </row>
        <row r="962">
          <cell r="A962">
            <v>702951</v>
          </cell>
          <cell r="B962" t="str">
            <v>材料費：その他中央監視盤類1</v>
          </cell>
        </row>
        <row r="963">
          <cell r="A963">
            <v>702961</v>
          </cell>
          <cell r="B963" t="str">
            <v>材料費：その他中央監視盤類2</v>
          </cell>
        </row>
        <row r="964">
          <cell r="A964">
            <v>702971</v>
          </cell>
          <cell r="B964" t="str">
            <v>材料費：その他中央監視盤類3</v>
          </cell>
        </row>
        <row r="965">
          <cell r="A965">
            <v>702981</v>
          </cell>
          <cell r="B965" t="str">
            <v>材料費：その他中央監視盤類4</v>
          </cell>
        </row>
        <row r="966">
          <cell r="A966">
            <v>702991</v>
          </cell>
          <cell r="B966" t="str">
            <v>材料費：その他中央監視盤類5</v>
          </cell>
        </row>
        <row r="967">
          <cell r="A967">
            <v>703011</v>
          </cell>
          <cell r="B967" t="str">
            <v>材料費：高低圧配分電盤</v>
          </cell>
        </row>
        <row r="968">
          <cell r="A968">
            <v>703021</v>
          </cell>
          <cell r="B968" t="str">
            <v>材料費：動力制御盤</v>
          </cell>
        </row>
        <row r="969">
          <cell r="A969">
            <v>703031</v>
          </cell>
          <cell r="B969" t="str">
            <v>材料費：電灯分電盤</v>
          </cell>
        </row>
        <row r="970">
          <cell r="A970">
            <v>703041</v>
          </cell>
          <cell r="B970" t="str">
            <v>材料費：端子盤類</v>
          </cell>
        </row>
        <row r="971">
          <cell r="A971">
            <v>703051</v>
          </cell>
          <cell r="B971" t="str">
            <v>材料費：その他盤類</v>
          </cell>
        </row>
        <row r="972">
          <cell r="A972">
            <v>703061</v>
          </cell>
          <cell r="B972" t="str">
            <v>材料費：手元開閉器</v>
          </cell>
        </row>
        <row r="973">
          <cell r="A973">
            <v>703071</v>
          </cell>
          <cell r="B973" t="str">
            <v>材料費：総合盤類</v>
          </cell>
        </row>
        <row r="974">
          <cell r="A974">
            <v>703081</v>
          </cell>
          <cell r="B974" t="str">
            <v>材料費：WHM盤</v>
          </cell>
        </row>
        <row r="975">
          <cell r="A975">
            <v>703091</v>
          </cell>
          <cell r="B975" t="str">
            <v>材料費：非常コンセント盤</v>
          </cell>
        </row>
        <row r="976">
          <cell r="A976">
            <v>703121</v>
          </cell>
          <cell r="B976" t="str">
            <v>材料費：盤改造</v>
          </cell>
        </row>
        <row r="977">
          <cell r="A977">
            <v>703701</v>
          </cell>
          <cell r="B977" t="str">
            <v>材料費：盤類予備品</v>
          </cell>
        </row>
        <row r="978">
          <cell r="A978">
            <v>703801</v>
          </cell>
          <cell r="B978" t="str">
            <v>材料費：配分電盤（防爆）</v>
          </cell>
        </row>
        <row r="979">
          <cell r="A979">
            <v>703951</v>
          </cell>
          <cell r="B979" t="str">
            <v>材料費：その他配電盤類1</v>
          </cell>
        </row>
        <row r="980">
          <cell r="A980">
            <v>703961</v>
          </cell>
          <cell r="B980" t="str">
            <v>材料費：その他配電盤類2</v>
          </cell>
        </row>
        <row r="981">
          <cell r="A981">
            <v>703971</v>
          </cell>
          <cell r="B981" t="str">
            <v>材料費：その他配電盤類3</v>
          </cell>
        </row>
        <row r="982">
          <cell r="A982">
            <v>703981</v>
          </cell>
          <cell r="B982" t="str">
            <v>材料費：その他配電盤類4</v>
          </cell>
        </row>
        <row r="983">
          <cell r="A983">
            <v>703991</v>
          </cell>
          <cell r="B983" t="str">
            <v>材料費：その他配電盤類5</v>
          </cell>
        </row>
        <row r="984">
          <cell r="A984">
            <v>704011</v>
          </cell>
          <cell r="B984" t="str">
            <v>材料費：トランス類</v>
          </cell>
        </row>
        <row r="985">
          <cell r="A985">
            <v>704021</v>
          </cell>
          <cell r="B985" t="str">
            <v>材料費：コンデンサー類</v>
          </cell>
        </row>
        <row r="986">
          <cell r="A986">
            <v>704031</v>
          </cell>
          <cell r="B986" t="str">
            <v>材料費：リアクトル類</v>
          </cell>
        </row>
        <row r="987">
          <cell r="A987">
            <v>704041</v>
          </cell>
          <cell r="B987" t="str">
            <v>材料費：ＰＡＳ・ＤＳ類</v>
          </cell>
        </row>
        <row r="988">
          <cell r="A988">
            <v>704051</v>
          </cell>
          <cell r="B988" t="str">
            <v>材料費：ＵＧＳ類</v>
          </cell>
        </row>
        <row r="989">
          <cell r="A989">
            <v>704061</v>
          </cell>
          <cell r="B989" t="str">
            <v>材料費：他盤外機器</v>
          </cell>
        </row>
        <row r="990">
          <cell r="A990">
            <v>704071</v>
          </cell>
          <cell r="B990" t="str">
            <v>材料費：ＬＡ類</v>
          </cell>
        </row>
        <row r="991">
          <cell r="A991">
            <v>704081</v>
          </cell>
          <cell r="B991" t="str">
            <v>材料費：フィルタ設備</v>
          </cell>
        </row>
        <row r="992">
          <cell r="A992">
            <v>704951</v>
          </cell>
          <cell r="B992" t="str">
            <v>材料費：その他高低圧受変電機器類1</v>
          </cell>
        </row>
        <row r="993">
          <cell r="A993">
            <v>704961</v>
          </cell>
          <cell r="B993" t="str">
            <v>材料費：その他高低圧受変電機器類2</v>
          </cell>
        </row>
        <row r="994">
          <cell r="A994">
            <v>704971</v>
          </cell>
          <cell r="B994" t="str">
            <v>材料費：その他高低圧受変電機器類3</v>
          </cell>
        </row>
        <row r="995">
          <cell r="A995">
            <v>704981</v>
          </cell>
          <cell r="B995" t="str">
            <v>材料費：その他高低圧受変電機器類4</v>
          </cell>
        </row>
        <row r="996">
          <cell r="A996">
            <v>704991</v>
          </cell>
          <cell r="B996" t="str">
            <v>材料費：その他高低圧受変電機器類5</v>
          </cell>
        </row>
        <row r="997">
          <cell r="A997">
            <v>705011</v>
          </cell>
          <cell r="B997" t="str">
            <v>材料費：高圧発電機設備ディーゼル</v>
          </cell>
        </row>
        <row r="998">
          <cell r="A998">
            <v>705021</v>
          </cell>
          <cell r="B998" t="str">
            <v>材料費：低圧発電機設備ディーゼル</v>
          </cell>
        </row>
        <row r="999">
          <cell r="A999">
            <v>705031</v>
          </cell>
          <cell r="B999" t="str">
            <v>材料費：発電機設備ガスタービン</v>
          </cell>
        </row>
        <row r="1000">
          <cell r="A1000">
            <v>705041</v>
          </cell>
          <cell r="B1000" t="str">
            <v>材料費：コージェネレーション設備</v>
          </cell>
        </row>
        <row r="1001">
          <cell r="A1001">
            <v>705051</v>
          </cell>
          <cell r="B1001" t="str">
            <v>材料費：高圧発電機（ガスタービン）</v>
          </cell>
        </row>
        <row r="1002">
          <cell r="A1002">
            <v>705951</v>
          </cell>
          <cell r="B1002" t="str">
            <v>材料費：その他発電機類1</v>
          </cell>
        </row>
        <row r="1003">
          <cell r="A1003">
            <v>705961</v>
          </cell>
          <cell r="B1003" t="str">
            <v>材料費：その他発電機類2</v>
          </cell>
        </row>
        <row r="1004">
          <cell r="A1004">
            <v>705971</v>
          </cell>
          <cell r="B1004" t="str">
            <v>材料費：その他発電機類3</v>
          </cell>
        </row>
        <row r="1005">
          <cell r="A1005">
            <v>705981</v>
          </cell>
          <cell r="B1005" t="str">
            <v>材料費：その他発電機類4</v>
          </cell>
        </row>
        <row r="1006">
          <cell r="A1006">
            <v>705991</v>
          </cell>
          <cell r="B1006" t="str">
            <v>材料費：その他発電機類5</v>
          </cell>
        </row>
        <row r="1007">
          <cell r="A1007">
            <v>706011</v>
          </cell>
          <cell r="B1007" t="str">
            <v>材料費：蓄電池設備</v>
          </cell>
        </row>
        <row r="1008">
          <cell r="A1008">
            <v>706021</v>
          </cell>
          <cell r="B1008" t="str">
            <v>材料費：ＣＶＣＦ装置</v>
          </cell>
        </row>
        <row r="1009">
          <cell r="A1009">
            <v>706031</v>
          </cell>
          <cell r="B1009" t="str">
            <v>材料費：ＵＰＳ装置</v>
          </cell>
        </row>
        <row r="1010">
          <cell r="A1010">
            <v>706951</v>
          </cell>
          <cell r="B1010" t="str">
            <v>材料費：その他蓄電池類1</v>
          </cell>
        </row>
        <row r="1011">
          <cell r="A1011">
            <v>706961</v>
          </cell>
          <cell r="B1011" t="str">
            <v>材料費：その他蓄電池類2</v>
          </cell>
        </row>
        <row r="1012">
          <cell r="A1012">
            <v>706971</v>
          </cell>
          <cell r="B1012" t="str">
            <v>材料費：その他蓄電池類3</v>
          </cell>
        </row>
        <row r="1013">
          <cell r="A1013">
            <v>706981</v>
          </cell>
          <cell r="B1013" t="str">
            <v>材料費：その他蓄電池類4</v>
          </cell>
        </row>
        <row r="1014">
          <cell r="A1014">
            <v>706991</v>
          </cell>
          <cell r="B1014" t="str">
            <v>材料費：その他蓄電池類5</v>
          </cell>
        </row>
        <row r="1015">
          <cell r="A1015">
            <v>707011</v>
          </cell>
          <cell r="B1015" t="str">
            <v>材料費：各戸盤</v>
          </cell>
        </row>
        <row r="1016">
          <cell r="A1016">
            <v>707021</v>
          </cell>
          <cell r="B1016" t="str">
            <v>材料費：情報分電盤</v>
          </cell>
        </row>
        <row r="1017">
          <cell r="A1017">
            <v>707951</v>
          </cell>
          <cell r="B1017" t="str">
            <v>材料費：その他各戸盤類1</v>
          </cell>
        </row>
        <row r="1018">
          <cell r="A1018">
            <v>707961</v>
          </cell>
          <cell r="B1018" t="str">
            <v>材料費：その他各戸盤類2</v>
          </cell>
        </row>
        <row r="1019">
          <cell r="A1019">
            <v>707971</v>
          </cell>
          <cell r="B1019" t="str">
            <v>材料費：その他各戸盤類3</v>
          </cell>
        </row>
        <row r="1020">
          <cell r="A1020">
            <v>707981</v>
          </cell>
          <cell r="B1020" t="str">
            <v>材料費：その他各戸盤類4</v>
          </cell>
        </row>
        <row r="1021">
          <cell r="A1021">
            <v>707991</v>
          </cell>
          <cell r="B1021" t="str">
            <v>材料費：その他各戸盤類5</v>
          </cell>
        </row>
        <row r="1022">
          <cell r="A1022">
            <v>708011</v>
          </cell>
          <cell r="B1022" t="str">
            <v>材料費：照明器具１</v>
          </cell>
        </row>
        <row r="1023">
          <cell r="A1023">
            <v>708021</v>
          </cell>
          <cell r="B1023" t="str">
            <v>材料費：照明器具２</v>
          </cell>
        </row>
        <row r="1024">
          <cell r="A1024">
            <v>708031</v>
          </cell>
          <cell r="B1024" t="str">
            <v>材料費：照明器具３</v>
          </cell>
        </row>
        <row r="1025">
          <cell r="A1025">
            <v>708041</v>
          </cell>
          <cell r="B1025" t="str">
            <v>材料費：照明器具４</v>
          </cell>
        </row>
        <row r="1026">
          <cell r="A1026">
            <v>708051</v>
          </cell>
          <cell r="B1026" t="str">
            <v>材料費：照明器具５</v>
          </cell>
        </row>
        <row r="1027">
          <cell r="A1027">
            <v>708061</v>
          </cell>
          <cell r="B1027" t="str">
            <v>材料費：照明器具６</v>
          </cell>
        </row>
        <row r="1028">
          <cell r="A1028">
            <v>708071</v>
          </cell>
          <cell r="B1028" t="str">
            <v>材料費：照明器具７</v>
          </cell>
        </row>
        <row r="1029">
          <cell r="A1029">
            <v>708081</v>
          </cell>
          <cell r="B1029" t="str">
            <v>材料費：照明器具８</v>
          </cell>
        </row>
        <row r="1030">
          <cell r="A1030">
            <v>708091</v>
          </cell>
          <cell r="B1030" t="str">
            <v>材料費：照明器具９</v>
          </cell>
        </row>
        <row r="1031">
          <cell r="A1031">
            <v>708101</v>
          </cell>
          <cell r="B1031" t="str">
            <v>材料費：照明器具１０</v>
          </cell>
        </row>
        <row r="1032">
          <cell r="A1032">
            <v>708111</v>
          </cell>
          <cell r="B1032" t="str">
            <v>材料費：照明器具１１</v>
          </cell>
        </row>
        <row r="1033">
          <cell r="A1033">
            <v>708121</v>
          </cell>
          <cell r="B1033" t="str">
            <v>材料費：照明器具１２</v>
          </cell>
        </row>
        <row r="1034">
          <cell r="A1034">
            <v>708131</v>
          </cell>
          <cell r="B1034" t="str">
            <v>材料費：照明器具１３</v>
          </cell>
        </row>
        <row r="1035">
          <cell r="A1035">
            <v>708141</v>
          </cell>
          <cell r="B1035" t="str">
            <v>材料費：照明器具１４</v>
          </cell>
        </row>
        <row r="1036">
          <cell r="A1036">
            <v>708151</v>
          </cell>
          <cell r="B1036" t="str">
            <v>材料費：照明器具１５</v>
          </cell>
        </row>
        <row r="1037">
          <cell r="A1037">
            <v>708161</v>
          </cell>
          <cell r="B1037" t="str">
            <v>材料費：照明器具１６</v>
          </cell>
        </row>
        <row r="1038">
          <cell r="A1038">
            <v>708171</v>
          </cell>
          <cell r="B1038" t="str">
            <v>材料費：照明器具（ポール灯）</v>
          </cell>
        </row>
        <row r="1039">
          <cell r="A1039">
            <v>708181</v>
          </cell>
          <cell r="B1039" t="str">
            <v>材料費：照明器具１８</v>
          </cell>
        </row>
        <row r="1040">
          <cell r="A1040">
            <v>708191</v>
          </cell>
          <cell r="B1040" t="str">
            <v>材料費：照明器具１９</v>
          </cell>
        </row>
        <row r="1041">
          <cell r="A1041">
            <v>708201</v>
          </cell>
          <cell r="B1041" t="str">
            <v>材料費：照明器具２０（誘導灯）</v>
          </cell>
        </row>
        <row r="1042">
          <cell r="A1042">
            <v>708211</v>
          </cell>
          <cell r="B1042" t="str">
            <v>材料費：照明器具部品</v>
          </cell>
        </row>
        <row r="1043">
          <cell r="A1043">
            <v>708221</v>
          </cell>
          <cell r="B1043" t="str">
            <v>材料費：航空障害灯</v>
          </cell>
        </row>
        <row r="1044">
          <cell r="A1044">
            <v>708231</v>
          </cell>
          <cell r="B1044" t="str">
            <v>材料費：ヘリポート照明設備</v>
          </cell>
        </row>
        <row r="1045">
          <cell r="A1045">
            <v>708241</v>
          </cell>
          <cell r="B1045" t="str">
            <v>材料費：舞台照明設備</v>
          </cell>
        </row>
        <row r="1046">
          <cell r="A1046">
            <v>708251</v>
          </cell>
          <cell r="B1046" t="str">
            <v>材料費：舞台吊物設備</v>
          </cell>
        </row>
        <row r="1047">
          <cell r="A1047">
            <v>708261</v>
          </cell>
          <cell r="B1047" t="str">
            <v>材料費：舞台機構設備</v>
          </cell>
        </row>
        <row r="1048">
          <cell r="A1048">
            <v>708271</v>
          </cell>
          <cell r="B1048" t="str">
            <v>材料費：誘導灯用煙感知器</v>
          </cell>
        </row>
        <row r="1049">
          <cell r="A1049">
            <v>708281</v>
          </cell>
          <cell r="B1049" t="str">
            <v>材料費：フル２線調整費</v>
          </cell>
        </row>
        <row r="1050">
          <cell r="A1050">
            <v>708291</v>
          </cell>
          <cell r="B1050" t="str">
            <v>材料費：調光装置設備</v>
          </cell>
        </row>
        <row r="1051">
          <cell r="A1051">
            <v>708301</v>
          </cell>
          <cell r="B1051" t="str">
            <v>材料費：照明制御設備</v>
          </cell>
        </row>
        <row r="1052">
          <cell r="A1052">
            <v>708311</v>
          </cell>
          <cell r="B1052" t="str">
            <v>材料費：道路灯</v>
          </cell>
        </row>
        <row r="1053">
          <cell r="A1053">
            <v>708321</v>
          </cell>
          <cell r="B1053" t="str">
            <v>材料費：ネオン設備</v>
          </cell>
        </row>
        <row r="1054">
          <cell r="A1054">
            <v>708801</v>
          </cell>
          <cell r="B1054" t="str">
            <v>材料費：照明器具（防爆）</v>
          </cell>
        </row>
        <row r="1055">
          <cell r="A1055">
            <v>708901</v>
          </cell>
          <cell r="B1055" t="str">
            <v>材料費：照明予備品</v>
          </cell>
        </row>
        <row r="1056">
          <cell r="A1056">
            <v>708951</v>
          </cell>
          <cell r="B1056" t="str">
            <v>材料費：その他照明器具類1</v>
          </cell>
        </row>
        <row r="1057">
          <cell r="A1057">
            <v>708961</v>
          </cell>
          <cell r="B1057" t="str">
            <v>材料費：その他照明器具類2</v>
          </cell>
        </row>
        <row r="1058">
          <cell r="A1058">
            <v>708971</v>
          </cell>
          <cell r="B1058" t="str">
            <v>材料費：その他照明器具類3</v>
          </cell>
        </row>
        <row r="1059">
          <cell r="A1059">
            <v>708981</v>
          </cell>
          <cell r="B1059" t="str">
            <v>材料費：その他照明器具類4</v>
          </cell>
        </row>
        <row r="1060">
          <cell r="A1060">
            <v>708991</v>
          </cell>
          <cell r="B1060" t="str">
            <v>材料費：その他照明器具類5</v>
          </cell>
        </row>
        <row r="1061">
          <cell r="A1061">
            <v>709011</v>
          </cell>
          <cell r="B1061" t="str">
            <v>材料費：一般放送設備</v>
          </cell>
        </row>
        <row r="1062">
          <cell r="A1062">
            <v>709021</v>
          </cell>
          <cell r="B1062" t="str">
            <v>材料費：舞台音響設備</v>
          </cell>
        </row>
        <row r="1063">
          <cell r="A1063">
            <v>709031</v>
          </cell>
          <cell r="B1063" t="str">
            <v>材料費：視聴覚・ＡＶ設備</v>
          </cell>
        </row>
        <row r="1064">
          <cell r="A1064">
            <v>709041</v>
          </cell>
          <cell r="B1064" t="str">
            <v>材料費：同時通訳設備</v>
          </cell>
        </row>
        <row r="1065">
          <cell r="A1065">
            <v>709051</v>
          </cell>
          <cell r="B1065" t="str">
            <v>材料費：有線放送設備</v>
          </cell>
        </row>
        <row r="1066">
          <cell r="A1066">
            <v>709951</v>
          </cell>
          <cell r="B1066" t="str">
            <v>材料費：その他放送設備類1</v>
          </cell>
        </row>
        <row r="1067">
          <cell r="A1067">
            <v>709961</v>
          </cell>
          <cell r="B1067" t="str">
            <v>材料費：その他放送設備類2</v>
          </cell>
        </row>
        <row r="1068">
          <cell r="A1068">
            <v>709971</v>
          </cell>
          <cell r="B1068" t="str">
            <v>材料費：その他放送設備類3</v>
          </cell>
        </row>
        <row r="1069">
          <cell r="A1069">
            <v>709981</v>
          </cell>
          <cell r="B1069" t="str">
            <v>材料費：その他放送設備類4</v>
          </cell>
        </row>
        <row r="1070">
          <cell r="A1070">
            <v>709991</v>
          </cell>
          <cell r="B1070" t="str">
            <v>材料費：その他放送設備類5</v>
          </cell>
        </row>
        <row r="1071">
          <cell r="A1071">
            <v>710011</v>
          </cell>
          <cell r="B1071" t="str">
            <v>材料費：電気時計設備</v>
          </cell>
        </row>
        <row r="1072">
          <cell r="A1072">
            <v>710951</v>
          </cell>
          <cell r="B1072" t="str">
            <v>材料費：その他電気時計類1</v>
          </cell>
        </row>
        <row r="1073">
          <cell r="A1073">
            <v>710961</v>
          </cell>
          <cell r="B1073" t="str">
            <v>材料費：その他電気時計類2</v>
          </cell>
        </row>
        <row r="1074">
          <cell r="A1074">
            <v>710971</v>
          </cell>
          <cell r="B1074" t="str">
            <v>材料費：その他電気時計類3</v>
          </cell>
        </row>
        <row r="1075">
          <cell r="A1075">
            <v>710981</v>
          </cell>
          <cell r="B1075" t="str">
            <v>材料費：その他電気時計類4</v>
          </cell>
        </row>
        <row r="1076">
          <cell r="A1076">
            <v>710991</v>
          </cell>
          <cell r="B1076" t="str">
            <v>材料費：その他電気時計類5</v>
          </cell>
        </row>
        <row r="1077">
          <cell r="A1077">
            <v>711011</v>
          </cell>
          <cell r="B1077" t="str">
            <v>材料費：ＴＶ共聴</v>
          </cell>
        </row>
        <row r="1078">
          <cell r="A1078">
            <v>711021</v>
          </cell>
          <cell r="B1078" t="str">
            <v>材料費：ＣＡＴＶ設備</v>
          </cell>
        </row>
        <row r="1079">
          <cell r="A1079">
            <v>711031</v>
          </cell>
          <cell r="B1079" t="str">
            <v>材料費：電波障害調査費</v>
          </cell>
        </row>
        <row r="1080">
          <cell r="A1080">
            <v>711041</v>
          </cell>
          <cell r="B1080" t="str">
            <v>材料費：電波障害補償設備</v>
          </cell>
        </row>
        <row r="1081">
          <cell r="A1081">
            <v>711951</v>
          </cell>
          <cell r="B1081" t="str">
            <v>材料費：その他TV共聴類1</v>
          </cell>
        </row>
        <row r="1082">
          <cell r="A1082">
            <v>711961</v>
          </cell>
          <cell r="B1082" t="str">
            <v>材料費：その他TV共聴類2</v>
          </cell>
        </row>
        <row r="1083">
          <cell r="A1083">
            <v>711971</v>
          </cell>
          <cell r="B1083" t="str">
            <v>材料費：その他TV共聴類3</v>
          </cell>
        </row>
        <row r="1084">
          <cell r="A1084">
            <v>711981</v>
          </cell>
          <cell r="B1084" t="str">
            <v>材料費：その他TV共聴類4</v>
          </cell>
        </row>
        <row r="1085">
          <cell r="A1085">
            <v>711991</v>
          </cell>
          <cell r="B1085" t="str">
            <v>材料費：その他TV共聴類5</v>
          </cell>
        </row>
        <row r="1086">
          <cell r="A1086">
            <v>712011</v>
          </cell>
          <cell r="B1086" t="str">
            <v>材料費：インターホン設備</v>
          </cell>
        </row>
        <row r="1087">
          <cell r="A1087">
            <v>712021</v>
          </cell>
          <cell r="B1087" t="str">
            <v>材料費：ナースコール設備</v>
          </cell>
        </row>
        <row r="1088">
          <cell r="A1088">
            <v>712031</v>
          </cell>
          <cell r="B1088" t="str">
            <v>材料費：ホームセキュリティ</v>
          </cell>
        </row>
        <row r="1089">
          <cell r="A1089">
            <v>712041</v>
          </cell>
          <cell r="B1089" t="str">
            <v>材料費：トイレ呼出</v>
          </cell>
        </row>
        <row r="1090">
          <cell r="A1090">
            <v>712051</v>
          </cell>
          <cell r="B1090" t="str">
            <v>材料費：電気錠設備</v>
          </cell>
        </row>
        <row r="1091">
          <cell r="A1091">
            <v>712061</v>
          </cell>
          <cell r="B1091" t="str">
            <v>材料費：PHS設備工事</v>
          </cell>
        </row>
        <row r="1092">
          <cell r="A1092">
            <v>712071</v>
          </cell>
          <cell r="B1092" t="str">
            <v>材料費：待合呼出設備</v>
          </cell>
        </row>
        <row r="1093">
          <cell r="A1093">
            <v>712081</v>
          </cell>
          <cell r="B1093" t="str">
            <v>材料費：視覚障害者誘導設備</v>
          </cell>
        </row>
        <row r="1094">
          <cell r="A1094">
            <v>712091</v>
          </cell>
          <cell r="B1094" t="str">
            <v>材料費：パッサーデュアル設備</v>
          </cell>
        </row>
        <row r="1095">
          <cell r="A1095">
            <v>712951</v>
          </cell>
          <cell r="B1095" t="str">
            <v>材料費：その他インターホン類1</v>
          </cell>
        </row>
        <row r="1096">
          <cell r="A1096">
            <v>712961</v>
          </cell>
          <cell r="B1096" t="str">
            <v>材料費：その他インターホン類2</v>
          </cell>
        </row>
        <row r="1097">
          <cell r="A1097">
            <v>712971</v>
          </cell>
          <cell r="B1097" t="str">
            <v>材料費：その他インターホン類3</v>
          </cell>
        </row>
        <row r="1098">
          <cell r="A1098">
            <v>712981</v>
          </cell>
          <cell r="B1098" t="str">
            <v>材料費：その他インターホン類4</v>
          </cell>
        </row>
        <row r="1099">
          <cell r="A1099">
            <v>712991</v>
          </cell>
          <cell r="B1099" t="str">
            <v>材料費：その他インターホン類5</v>
          </cell>
        </row>
        <row r="1100">
          <cell r="A1100">
            <v>713011</v>
          </cell>
          <cell r="B1100" t="str">
            <v>材料費：車路管制設備</v>
          </cell>
        </row>
        <row r="1101">
          <cell r="A1101">
            <v>713021</v>
          </cell>
          <cell r="B1101" t="str">
            <v>材料費：ロボットゲート設備</v>
          </cell>
        </row>
        <row r="1102">
          <cell r="A1102">
            <v>713951</v>
          </cell>
          <cell r="B1102" t="str">
            <v>材料費：その他車路管制類1</v>
          </cell>
        </row>
        <row r="1103">
          <cell r="A1103">
            <v>713961</v>
          </cell>
          <cell r="B1103" t="str">
            <v>材料費：その他車路管制類2</v>
          </cell>
        </row>
        <row r="1104">
          <cell r="A1104">
            <v>713971</v>
          </cell>
          <cell r="B1104" t="str">
            <v>材料費：その他車路管制類3</v>
          </cell>
        </row>
        <row r="1105">
          <cell r="A1105">
            <v>713981</v>
          </cell>
          <cell r="B1105" t="str">
            <v>材料費：その他車路管制類4</v>
          </cell>
        </row>
        <row r="1106">
          <cell r="A1106">
            <v>713991</v>
          </cell>
          <cell r="B1106" t="str">
            <v>材料費：その他車路管制類5</v>
          </cell>
        </row>
        <row r="1107">
          <cell r="A1107">
            <v>714011</v>
          </cell>
          <cell r="B1107" t="str">
            <v>材料費：出退表示設備</v>
          </cell>
        </row>
        <row r="1108">
          <cell r="A1108">
            <v>714021</v>
          </cell>
          <cell r="B1108" t="str">
            <v>材料費：非常通報設備</v>
          </cell>
        </row>
        <row r="1109">
          <cell r="A1109">
            <v>714031</v>
          </cell>
          <cell r="B1109" t="str">
            <v>材料費：防犯警報設備</v>
          </cell>
        </row>
        <row r="1110">
          <cell r="A1110">
            <v>714041</v>
          </cell>
          <cell r="B1110" t="str">
            <v>材料費：ＩＴＶ設備</v>
          </cell>
        </row>
        <row r="1111">
          <cell r="A1111">
            <v>714051</v>
          </cell>
          <cell r="B1111" t="str">
            <v>材料費：ページング設備</v>
          </cell>
        </row>
        <row r="1112">
          <cell r="A1112">
            <v>714061</v>
          </cell>
          <cell r="B1112" t="str">
            <v>材料費：ホテルシステム設備</v>
          </cell>
        </row>
        <row r="1113">
          <cell r="A1113">
            <v>714081</v>
          </cell>
          <cell r="B1113" t="str">
            <v>材料費：無線通信補助設備</v>
          </cell>
        </row>
        <row r="1114">
          <cell r="A1114">
            <v>714091</v>
          </cell>
          <cell r="B1114" t="str">
            <v>材料費：集中検針設備</v>
          </cell>
        </row>
        <row r="1115">
          <cell r="A1115">
            <v>714101</v>
          </cell>
          <cell r="B1115" t="str">
            <v>材料費：漏水検知設備</v>
          </cell>
        </row>
        <row r="1116">
          <cell r="A1116">
            <v>714111</v>
          </cell>
          <cell r="B1116" t="str">
            <v>材料費：誘導鈴設備</v>
          </cell>
        </row>
        <row r="1117">
          <cell r="A1117">
            <v>714121</v>
          </cell>
          <cell r="B1117" t="str">
            <v>材料費：老人徘徊設備</v>
          </cell>
        </row>
        <row r="1118">
          <cell r="A1118">
            <v>714131</v>
          </cell>
          <cell r="B1118" t="str">
            <v>材料費：入退出管理設備</v>
          </cell>
        </row>
        <row r="1119">
          <cell r="A1119">
            <v>714141</v>
          </cell>
          <cell r="B1119" t="str">
            <v>材料費：巡回警備設備</v>
          </cell>
        </row>
        <row r="1120">
          <cell r="A1120">
            <v>714151</v>
          </cell>
          <cell r="B1120" t="str">
            <v>材料費：ﾎﾃﾙ設備</v>
          </cell>
        </row>
        <row r="1121">
          <cell r="A1121">
            <v>714951</v>
          </cell>
          <cell r="B1121" t="str">
            <v>材料費：その他弱電設備類1</v>
          </cell>
        </row>
        <row r="1122">
          <cell r="A1122">
            <v>714961</v>
          </cell>
          <cell r="B1122" t="str">
            <v>材料費：その他弱電設備類2</v>
          </cell>
        </row>
        <row r="1123">
          <cell r="A1123">
            <v>714971</v>
          </cell>
          <cell r="B1123" t="str">
            <v>材料費：その他弱電設備類3</v>
          </cell>
        </row>
        <row r="1124">
          <cell r="A1124">
            <v>714981</v>
          </cell>
          <cell r="B1124" t="str">
            <v>材料費：その他弱電設備類4</v>
          </cell>
        </row>
        <row r="1125">
          <cell r="A1125">
            <v>714991</v>
          </cell>
          <cell r="B1125" t="str">
            <v>材料費：その他弱電設備類5</v>
          </cell>
        </row>
        <row r="1126">
          <cell r="A1126">
            <v>715011</v>
          </cell>
          <cell r="B1126" t="str">
            <v>材料費：電話設備</v>
          </cell>
        </row>
        <row r="1127">
          <cell r="A1127">
            <v>715021</v>
          </cell>
          <cell r="B1127" t="str">
            <v>材料費：着信抑止設備</v>
          </cell>
        </row>
        <row r="1128">
          <cell r="A1128">
            <v>715031</v>
          </cell>
          <cell r="B1128" t="str">
            <v>材料費：ＬＡＮ設備</v>
          </cell>
        </row>
        <row r="1129">
          <cell r="A1129">
            <v>715041</v>
          </cell>
          <cell r="B1129" t="str">
            <v>材料費：ＬＡＮ設備機器</v>
          </cell>
        </row>
        <row r="1130">
          <cell r="A1130">
            <v>715051</v>
          </cell>
          <cell r="B1130" t="str">
            <v>材料費：ＬＡＮ設備工事</v>
          </cell>
        </row>
        <row r="1131">
          <cell r="A1131">
            <v>715061</v>
          </cell>
          <cell r="B1131" t="str">
            <v>材料費：インターネット関連機器</v>
          </cell>
        </row>
        <row r="1132">
          <cell r="A1132">
            <v>715951</v>
          </cell>
          <cell r="B1132" t="str">
            <v>材料費：その他電話設備類1</v>
          </cell>
        </row>
        <row r="1133">
          <cell r="A1133">
            <v>715961</v>
          </cell>
          <cell r="B1133" t="str">
            <v>材料費：その他電話設備類2</v>
          </cell>
        </row>
        <row r="1134">
          <cell r="A1134">
            <v>715971</v>
          </cell>
          <cell r="B1134" t="str">
            <v>材料費：その他電話設備類3</v>
          </cell>
        </row>
        <row r="1135">
          <cell r="A1135">
            <v>715981</v>
          </cell>
          <cell r="B1135" t="str">
            <v>材料費：その他電話設備類4</v>
          </cell>
        </row>
        <row r="1136">
          <cell r="A1136">
            <v>715991</v>
          </cell>
          <cell r="B1136" t="str">
            <v>材料費：その他電話設備類5</v>
          </cell>
        </row>
        <row r="1137">
          <cell r="A1137">
            <v>716011</v>
          </cell>
          <cell r="B1137" t="str">
            <v>材料費：自動火災報知設備</v>
          </cell>
        </row>
        <row r="1138">
          <cell r="A1138">
            <v>716021</v>
          </cell>
          <cell r="B1138" t="str">
            <v>材料費：防火扉・排煙設備</v>
          </cell>
        </row>
        <row r="1139">
          <cell r="A1139">
            <v>716031</v>
          </cell>
          <cell r="B1139" t="str">
            <v>材料費：ガス漏れ警報設備</v>
          </cell>
        </row>
        <row r="1140">
          <cell r="A1140">
            <v>716041</v>
          </cell>
          <cell r="B1140" t="str">
            <v>材料費：非常警報設備</v>
          </cell>
        </row>
        <row r="1141">
          <cell r="A1141">
            <v>716051</v>
          </cell>
          <cell r="B1141" t="str">
            <v>材料費：消火設備</v>
          </cell>
        </row>
        <row r="1142">
          <cell r="A1142">
            <v>716061</v>
          </cell>
          <cell r="B1142" t="str">
            <v>材料費：特例自火報２２０号</v>
          </cell>
        </row>
        <row r="1143">
          <cell r="A1143">
            <v>716071</v>
          </cell>
          <cell r="B1143" t="str">
            <v>材料費：その他設備</v>
          </cell>
        </row>
        <row r="1144">
          <cell r="A1144">
            <v>716081</v>
          </cell>
          <cell r="B1144" t="str">
            <v>材料費：火災通報設備</v>
          </cell>
        </row>
        <row r="1145">
          <cell r="A1145">
            <v>716091</v>
          </cell>
          <cell r="B1145" t="str">
            <v>材料費：音声警報設備</v>
          </cell>
        </row>
        <row r="1146">
          <cell r="A1146">
            <v>716101</v>
          </cell>
          <cell r="B1146" t="str">
            <v>材料費：システム評価申請費用</v>
          </cell>
        </row>
        <row r="1147">
          <cell r="A1147">
            <v>716111</v>
          </cell>
          <cell r="B1147" t="str">
            <v>材料費：総合操作盤設備</v>
          </cell>
        </row>
        <row r="1148">
          <cell r="A1148">
            <v>716121</v>
          </cell>
          <cell r="B1148" t="str">
            <v>材料費：ダクト消火設備</v>
          </cell>
        </row>
        <row r="1149">
          <cell r="A1149">
            <v>716131</v>
          </cell>
          <cell r="B1149" t="str">
            <v>材料費：住宅情報設備（感知器）</v>
          </cell>
        </row>
        <row r="1150">
          <cell r="A1150">
            <v>716141</v>
          </cell>
          <cell r="B1150" t="str">
            <v>材料費：住宅情報設備（ｲﾝﾀｰﾎﾝ）</v>
          </cell>
        </row>
        <row r="1151">
          <cell r="A1151">
            <v>716151</v>
          </cell>
          <cell r="B1151" t="str">
            <v>材料費：誘導灯用煙感知器</v>
          </cell>
        </row>
        <row r="1152">
          <cell r="A1152">
            <v>716951</v>
          </cell>
          <cell r="B1152" t="str">
            <v>材料費：その他防災設備類1</v>
          </cell>
        </row>
        <row r="1153">
          <cell r="A1153">
            <v>716961</v>
          </cell>
          <cell r="B1153" t="str">
            <v>材料費：その他防災設備類2</v>
          </cell>
        </row>
        <row r="1154">
          <cell r="A1154">
            <v>716971</v>
          </cell>
          <cell r="B1154" t="str">
            <v>材料費：その他防災設備類3</v>
          </cell>
        </row>
        <row r="1155">
          <cell r="A1155">
            <v>716981</v>
          </cell>
          <cell r="B1155" t="str">
            <v>材料費：その他防災設備類4</v>
          </cell>
        </row>
        <row r="1156">
          <cell r="A1156">
            <v>716991</v>
          </cell>
          <cell r="B1156" t="str">
            <v>材料費：その他防災設備類5</v>
          </cell>
        </row>
        <row r="1157">
          <cell r="A1157">
            <v>717011</v>
          </cell>
          <cell r="B1157" t="str">
            <v>材料費：光関係設備</v>
          </cell>
        </row>
        <row r="1158">
          <cell r="A1158">
            <v>717021</v>
          </cell>
          <cell r="B1158" t="str">
            <v>材料費：光関係機器</v>
          </cell>
        </row>
        <row r="1159">
          <cell r="A1159">
            <v>717031</v>
          </cell>
          <cell r="B1159" t="str">
            <v>材料費：光ケーブル</v>
          </cell>
        </row>
        <row r="1160">
          <cell r="A1160">
            <v>717041</v>
          </cell>
          <cell r="B1160" t="str">
            <v>材料費：ｱﾝﾀﾞｰｶｰﾍﾟｯﾄ機器</v>
          </cell>
        </row>
        <row r="1161">
          <cell r="A1161">
            <v>717051</v>
          </cell>
          <cell r="B1161" t="str">
            <v>材料費：ｱﾝﾀﾞｰｶｰﾍﾟｯﾄｹｰﾌﾞﾙ</v>
          </cell>
        </row>
        <row r="1162">
          <cell r="A1162">
            <v>717061</v>
          </cell>
          <cell r="B1162" t="str">
            <v>材料費：ＩＣＳ関係機器</v>
          </cell>
        </row>
        <row r="1163">
          <cell r="A1163">
            <v>717071</v>
          </cell>
          <cell r="B1163" t="str">
            <v>材料費：ＩＣＳケーブル</v>
          </cell>
        </row>
        <row r="1164">
          <cell r="A1164">
            <v>717081</v>
          </cell>
          <cell r="B1164" t="str">
            <v>材料費：計装機器　計装盤</v>
          </cell>
        </row>
        <row r="1165">
          <cell r="A1165">
            <v>717091</v>
          </cell>
          <cell r="B1165" t="str">
            <v>材料費：計装機器　センサー類</v>
          </cell>
        </row>
        <row r="1166">
          <cell r="A1166">
            <v>717101</v>
          </cell>
          <cell r="B1166" t="str">
            <v>材料費：計装機器　スイッチ類</v>
          </cell>
        </row>
        <row r="1167">
          <cell r="A1167">
            <v>717111</v>
          </cell>
          <cell r="B1167" t="str">
            <v>材料費：計装機器　制御弁類</v>
          </cell>
        </row>
        <row r="1168">
          <cell r="A1168">
            <v>717121</v>
          </cell>
          <cell r="B1168" t="str">
            <v>材料費：計装機器　計器類</v>
          </cell>
        </row>
        <row r="1169">
          <cell r="A1169">
            <v>717131</v>
          </cell>
          <cell r="B1169" t="str">
            <v>材料費：計装機器　シーケンサー類</v>
          </cell>
        </row>
        <row r="1170">
          <cell r="A1170">
            <v>717141</v>
          </cell>
          <cell r="B1170" t="str">
            <v>材料費：計装機器　その他材料</v>
          </cell>
        </row>
        <row r="1171">
          <cell r="A1171">
            <v>717151</v>
          </cell>
          <cell r="B1171" t="str">
            <v>材料費：太陽電池</v>
          </cell>
        </row>
        <row r="1172">
          <cell r="A1172">
            <v>717161</v>
          </cell>
          <cell r="B1172" t="str">
            <v>材料費：太陽光用蓄電池設備</v>
          </cell>
        </row>
        <row r="1173">
          <cell r="A1173">
            <v>717171</v>
          </cell>
          <cell r="B1173" t="str">
            <v>材料費：太陽光用インバータ盤</v>
          </cell>
        </row>
        <row r="1174">
          <cell r="A1174">
            <v>717181</v>
          </cell>
          <cell r="B1174" t="str">
            <v>材料費：太陽光用接続箱</v>
          </cell>
        </row>
        <row r="1175">
          <cell r="A1175">
            <v>717191</v>
          </cell>
          <cell r="B1175" t="str">
            <v>材料費：太陽光用トランスデューサ盤</v>
          </cell>
        </row>
        <row r="1176">
          <cell r="A1176">
            <v>717201</v>
          </cell>
          <cell r="B1176" t="str">
            <v>材料費：太陽光用集合盤</v>
          </cell>
        </row>
        <row r="1177">
          <cell r="A1177">
            <v>717211</v>
          </cell>
          <cell r="B1177" t="str">
            <v>材料費：太陽光用連係盤</v>
          </cell>
        </row>
        <row r="1178">
          <cell r="A1178">
            <v>717221</v>
          </cell>
          <cell r="B1178" t="str">
            <v>材料費：太陽光用電池架台</v>
          </cell>
        </row>
        <row r="1179">
          <cell r="A1179">
            <v>717231</v>
          </cell>
          <cell r="B1179" t="str">
            <v>材料費：太陽光用データ計測装置</v>
          </cell>
        </row>
        <row r="1180">
          <cell r="A1180">
            <v>717241</v>
          </cell>
          <cell r="B1180" t="str">
            <v>材料費：太陽光用表示装置</v>
          </cell>
        </row>
        <row r="1181">
          <cell r="A1181">
            <v>717251</v>
          </cell>
          <cell r="B1181" t="str">
            <v>材料費：太陽光用高圧保護継電器</v>
          </cell>
        </row>
        <row r="1182">
          <cell r="A1182">
            <v>717261</v>
          </cell>
          <cell r="B1182" t="str">
            <v>材料費：太陽光用取引メータ</v>
          </cell>
        </row>
        <row r="1183">
          <cell r="A1183">
            <v>717271</v>
          </cell>
          <cell r="B1183" t="str">
            <v>材料費：太陽光用計器用変整器（MOF）</v>
          </cell>
        </row>
        <row r="1184">
          <cell r="A1184">
            <v>717281</v>
          </cell>
          <cell r="B1184" t="str">
            <v>材料費：太陽光用日射計</v>
          </cell>
        </row>
        <row r="1185">
          <cell r="A1185">
            <v>717291</v>
          </cell>
          <cell r="B1185" t="str">
            <v>材料費：太陽光用気温計</v>
          </cell>
        </row>
        <row r="1186">
          <cell r="A1186">
            <v>717301</v>
          </cell>
          <cell r="B1186" t="str">
            <v>材料費：太陽光用百葉箱</v>
          </cell>
        </row>
        <row r="1187">
          <cell r="A1187">
            <v>717311</v>
          </cell>
          <cell r="B1187" t="str">
            <v>材料費：太陽光用その他材料</v>
          </cell>
        </row>
        <row r="1188">
          <cell r="A1188">
            <v>717321</v>
          </cell>
          <cell r="B1188" t="str">
            <v>材料費：風力発電機</v>
          </cell>
        </row>
        <row r="1189">
          <cell r="A1189">
            <v>717331</v>
          </cell>
          <cell r="B1189" t="str">
            <v>材料費：風力用蓄電池設備</v>
          </cell>
        </row>
        <row r="1190">
          <cell r="A1190">
            <v>717341</v>
          </cell>
          <cell r="B1190" t="str">
            <v>材料費：風況観測設備</v>
          </cell>
        </row>
        <row r="1191">
          <cell r="A1191">
            <v>717351</v>
          </cell>
          <cell r="B1191" t="str">
            <v>材料費：風力用変圧設備</v>
          </cell>
        </row>
        <row r="1192">
          <cell r="A1192">
            <v>717361</v>
          </cell>
          <cell r="B1192" t="str">
            <v>材料費：風力用開閉設備</v>
          </cell>
        </row>
        <row r="1193">
          <cell r="A1193">
            <v>717371</v>
          </cell>
          <cell r="B1193" t="str">
            <v>材料費：風力用地中送電設備</v>
          </cell>
        </row>
        <row r="1194">
          <cell r="A1194">
            <v>717381</v>
          </cell>
          <cell r="B1194" t="str">
            <v>材料費：風力用架空送電設備</v>
          </cell>
        </row>
        <row r="1195">
          <cell r="A1195">
            <v>717391</v>
          </cell>
          <cell r="B1195" t="str">
            <v>材料費：風力用監視制御設備</v>
          </cell>
        </row>
        <row r="1196">
          <cell r="A1196">
            <v>717401</v>
          </cell>
          <cell r="B1196" t="str">
            <v>材料費：風力用避雷設備</v>
          </cell>
        </row>
        <row r="1197">
          <cell r="A1197">
            <v>717411</v>
          </cell>
          <cell r="B1197" t="str">
            <v>材料費：風力用航空障害灯設備</v>
          </cell>
        </row>
        <row r="1198">
          <cell r="A1198">
            <v>717421</v>
          </cell>
          <cell r="B1198" t="str">
            <v>材料費：風力用照明設備</v>
          </cell>
        </row>
        <row r="1199">
          <cell r="A1199">
            <v>717431</v>
          </cell>
          <cell r="B1199" t="str">
            <v>材料費：風力用通信設備</v>
          </cell>
        </row>
        <row r="1200">
          <cell r="A1200">
            <v>717441</v>
          </cell>
          <cell r="B1200" t="str">
            <v>材料費：風力用計測機器</v>
          </cell>
        </row>
        <row r="1201">
          <cell r="A1201">
            <v>717451</v>
          </cell>
          <cell r="B1201" t="str">
            <v>材料費：風力用コンクリート材</v>
          </cell>
        </row>
        <row r="1202">
          <cell r="A1202">
            <v>717461</v>
          </cell>
          <cell r="B1202" t="str">
            <v>材料費：風力用鉄筋・鋼材</v>
          </cell>
        </row>
        <row r="1203">
          <cell r="A1203">
            <v>717471</v>
          </cell>
          <cell r="B1203" t="str">
            <v>材料費：風力用型枠材</v>
          </cell>
        </row>
        <row r="1204">
          <cell r="A1204">
            <v>717481</v>
          </cell>
          <cell r="B1204" t="str">
            <v>材料費：風力用杭材</v>
          </cell>
        </row>
        <row r="1205">
          <cell r="A1205">
            <v>717491</v>
          </cell>
          <cell r="B1205" t="str">
            <v>材料費：風力用ハウス・備品</v>
          </cell>
        </row>
        <row r="1206">
          <cell r="A1206">
            <v>717501</v>
          </cell>
          <cell r="B1206" t="str">
            <v>材料費：風力用その他材料</v>
          </cell>
        </row>
        <row r="1207">
          <cell r="A1207">
            <v>717511</v>
          </cell>
          <cell r="B1207" t="str">
            <v>材料費：レドックスフロー電池盤</v>
          </cell>
        </row>
        <row r="1208">
          <cell r="A1208">
            <v>717521</v>
          </cell>
          <cell r="B1208" t="str">
            <v>材料費：レドックスフロー用冷却装置</v>
          </cell>
        </row>
        <row r="1209">
          <cell r="A1209">
            <v>717531</v>
          </cell>
          <cell r="B1209" t="str">
            <v>材料費：レドックスフロー用電池盤内配管</v>
          </cell>
        </row>
        <row r="1210">
          <cell r="A1210">
            <v>717541</v>
          </cell>
          <cell r="B1210" t="str">
            <v>材料費：レドックスフロー用その他材料</v>
          </cell>
        </row>
        <row r="1211">
          <cell r="A1211">
            <v>717951</v>
          </cell>
          <cell r="B1211" t="str">
            <v>材料費：その他システム関連設備類1</v>
          </cell>
        </row>
        <row r="1212">
          <cell r="A1212">
            <v>717961</v>
          </cell>
          <cell r="B1212" t="str">
            <v>材料費：その他システム関連設備類2</v>
          </cell>
        </row>
        <row r="1213">
          <cell r="A1213">
            <v>717971</v>
          </cell>
          <cell r="B1213" t="str">
            <v>材料費：その他システム関連設備類3</v>
          </cell>
        </row>
        <row r="1214">
          <cell r="A1214">
            <v>717981</v>
          </cell>
          <cell r="B1214" t="str">
            <v>材料費：その他システム関連設備類4</v>
          </cell>
        </row>
        <row r="1215">
          <cell r="A1215">
            <v>717991</v>
          </cell>
          <cell r="B1215" t="str">
            <v>材料費：その他システム関連設備類5</v>
          </cell>
        </row>
        <row r="1216">
          <cell r="A1216">
            <v>718011</v>
          </cell>
          <cell r="B1216" t="str">
            <v>材料費：避雷針設備</v>
          </cell>
        </row>
        <row r="1217">
          <cell r="A1217">
            <v>718021</v>
          </cell>
          <cell r="B1217" t="str">
            <v>材料費：医用接地設備</v>
          </cell>
        </row>
        <row r="1218">
          <cell r="A1218">
            <v>718031</v>
          </cell>
          <cell r="B1218" t="str">
            <v>材料費：メッシュアース設備</v>
          </cell>
        </row>
        <row r="1219">
          <cell r="A1219">
            <v>718041</v>
          </cell>
          <cell r="B1219" t="str">
            <v>材料費：静電接地設備</v>
          </cell>
        </row>
        <row r="1220">
          <cell r="A1220">
            <v>718951</v>
          </cell>
          <cell r="B1220" t="str">
            <v>材料費：その他避雷針類1</v>
          </cell>
        </row>
        <row r="1221">
          <cell r="A1221">
            <v>718961</v>
          </cell>
          <cell r="B1221" t="str">
            <v>材料費：その他避雷針類2</v>
          </cell>
        </row>
        <row r="1222">
          <cell r="A1222">
            <v>718971</v>
          </cell>
          <cell r="B1222" t="str">
            <v>材料費：その他避雷針類3</v>
          </cell>
        </row>
        <row r="1223">
          <cell r="A1223">
            <v>718981</v>
          </cell>
          <cell r="B1223" t="str">
            <v>材料費：その他避雷針類4</v>
          </cell>
        </row>
        <row r="1224">
          <cell r="A1224">
            <v>718991</v>
          </cell>
          <cell r="B1224" t="str">
            <v>材料費：その他避雷針類5</v>
          </cell>
        </row>
        <row r="1225">
          <cell r="A1225">
            <v>719011</v>
          </cell>
          <cell r="B1225" t="str">
            <v>材料費：無影灯設備</v>
          </cell>
        </row>
        <row r="1226">
          <cell r="A1226">
            <v>719021</v>
          </cell>
          <cell r="B1226" t="str">
            <v>材料費：ﾒﾃﾞｨｶﾙﾕﾆｯﾄ設備</v>
          </cell>
        </row>
        <row r="1227">
          <cell r="A1227">
            <v>719031</v>
          </cell>
          <cell r="B1227" t="str">
            <v>材料費：投薬表示設備</v>
          </cell>
        </row>
        <row r="1228">
          <cell r="A1228">
            <v>719041</v>
          </cell>
          <cell r="B1228" t="str">
            <v>材料費：建設機器及び工具</v>
          </cell>
        </row>
        <row r="1229">
          <cell r="A1229">
            <v>719051</v>
          </cell>
          <cell r="B1229" t="str">
            <v>材料費：換気扇・天井扇類</v>
          </cell>
        </row>
        <row r="1230">
          <cell r="A1230">
            <v>719061</v>
          </cell>
          <cell r="B1230" t="str">
            <v>材料費：床暖房設備</v>
          </cell>
        </row>
        <row r="1231">
          <cell r="A1231">
            <v>719091</v>
          </cell>
          <cell r="B1231" t="str">
            <v>材料費：予備品</v>
          </cell>
        </row>
        <row r="1232">
          <cell r="A1232">
            <v>719101</v>
          </cell>
          <cell r="B1232" t="str">
            <v>材料費：家電製品他</v>
          </cell>
        </row>
        <row r="1233">
          <cell r="A1233">
            <v>719111</v>
          </cell>
          <cell r="B1233" t="str">
            <v>材料費：地中線通信機器</v>
          </cell>
        </row>
        <row r="1234">
          <cell r="A1234">
            <v>719811</v>
          </cell>
          <cell r="B1234" t="str">
            <v>材料費：その他主材料（施設）</v>
          </cell>
        </row>
        <row r="1235">
          <cell r="A1235">
            <v>719951</v>
          </cell>
          <cell r="B1235" t="str">
            <v>材料費：その他設備類1</v>
          </cell>
        </row>
        <row r="1236">
          <cell r="A1236">
            <v>719961</v>
          </cell>
          <cell r="B1236" t="str">
            <v>材料費：その他設備類2</v>
          </cell>
        </row>
        <row r="1237">
          <cell r="A1237">
            <v>719971</v>
          </cell>
          <cell r="B1237" t="str">
            <v>材料費：その他設備類3</v>
          </cell>
        </row>
        <row r="1238">
          <cell r="A1238">
            <v>719981</v>
          </cell>
          <cell r="B1238" t="str">
            <v>材料費：その他設備類4</v>
          </cell>
        </row>
        <row r="1239">
          <cell r="A1239">
            <v>719991</v>
          </cell>
          <cell r="B1239" t="str">
            <v>材料費：その他設備類5</v>
          </cell>
        </row>
        <row r="1240">
          <cell r="A1240">
            <v>720012</v>
          </cell>
          <cell r="B1240" t="str">
            <v>材料費：電線</v>
          </cell>
        </row>
        <row r="1241">
          <cell r="A1241">
            <v>720022</v>
          </cell>
          <cell r="B1241" t="str">
            <v>材料費：エコ電線</v>
          </cell>
        </row>
        <row r="1242">
          <cell r="A1242">
            <v>720032</v>
          </cell>
          <cell r="B1242" t="str">
            <v>材料費：ケーブル（内品）</v>
          </cell>
        </row>
        <row r="1243">
          <cell r="A1243">
            <v>720042</v>
          </cell>
          <cell r="B1243" t="str">
            <v>材料費：ケーブル（外品）</v>
          </cell>
        </row>
        <row r="1244">
          <cell r="A1244">
            <v>720052</v>
          </cell>
          <cell r="B1244" t="str">
            <v>材料費：エコケーブル</v>
          </cell>
        </row>
        <row r="1245">
          <cell r="A1245">
            <v>720062</v>
          </cell>
          <cell r="B1245" t="str">
            <v>材料費：分岐処理材</v>
          </cell>
        </row>
        <row r="1246">
          <cell r="A1246">
            <v>720072</v>
          </cell>
          <cell r="B1246" t="str">
            <v>材料費：エコ分岐処理材</v>
          </cell>
        </row>
        <row r="1247">
          <cell r="A1247">
            <v>720082</v>
          </cell>
          <cell r="B1247" t="str">
            <v>材料費：端末処理材</v>
          </cell>
        </row>
        <row r="1248">
          <cell r="A1248">
            <v>720092</v>
          </cell>
          <cell r="B1248" t="str">
            <v>材料費：エコ端末処理材</v>
          </cell>
        </row>
        <row r="1249">
          <cell r="A1249">
            <v>720102</v>
          </cell>
          <cell r="B1249" t="str">
            <v>材料費：銅棒・銅帯</v>
          </cell>
        </row>
        <row r="1250">
          <cell r="A1250">
            <v>720112</v>
          </cell>
          <cell r="B1250" t="str">
            <v>材料費：現場接続</v>
          </cell>
        </row>
        <row r="1251">
          <cell r="A1251">
            <v>720122</v>
          </cell>
          <cell r="B1251" t="str">
            <v>材料費：ﾕﾆｯﾄｹｰﾌﾞﾙ(強電)</v>
          </cell>
        </row>
        <row r="1252">
          <cell r="A1252">
            <v>720132</v>
          </cell>
          <cell r="B1252" t="str">
            <v>材料費：ﾕﾆｯﾄｹｰﾌﾞﾙ(弱電）</v>
          </cell>
        </row>
        <row r="1253">
          <cell r="A1253">
            <v>720142</v>
          </cell>
          <cell r="B1253" t="str">
            <v>材料費：ブランチケーブル（強電）</v>
          </cell>
        </row>
        <row r="1254">
          <cell r="A1254">
            <v>720152</v>
          </cell>
          <cell r="B1254" t="str">
            <v>材料費：ブランチケーブル（弱電）</v>
          </cell>
        </row>
        <row r="1255">
          <cell r="A1255">
            <v>720162</v>
          </cell>
          <cell r="B1255" t="str">
            <v>材料費：防鼠ケーブル</v>
          </cell>
        </row>
        <row r="1256">
          <cell r="A1256">
            <v>720172</v>
          </cell>
          <cell r="B1256" t="str">
            <v>材料費：エコケーブル（内品）</v>
          </cell>
        </row>
        <row r="1257">
          <cell r="A1257">
            <v>720182</v>
          </cell>
          <cell r="B1257" t="str">
            <v>材料費：エコケーブル（外品）</v>
          </cell>
        </row>
        <row r="1258">
          <cell r="A1258">
            <v>720972</v>
          </cell>
          <cell r="B1258" t="str">
            <v>材料費：その他電線ケーブル類1</v>
          </cell>
        </row>
        <row r="1259">
          <cell r="A1259">
            <v>720982</v>
          </cell>
          <cell r="B1259" t="str">
            <v>材料費：その他電線ケーブル類2</v>
          </cell>
        </row>
        <row r="1260">
          <cell r="A1260">
            <v>720992</v>
          </cell>
          <cell r="B1260" t="str">
            <v>材料費：その他電線ケーブル類3</v>
          </cell>
        </row>
        <row r="1261">
          <cell r="A1261">
            <v>721011</v>
          </cell>
          <cell r="B1261" t="str">
            <v>材料費：バスダクト</v>
          </cell>
        </row>
        <row r="1262">
          <cell r="A1262">
            <v>721021</v>
          </cell>
          <cell r="B1262" t="str">
            <v>材料費：ミニバスダクト</v>
          </cell>
        </row>
        <row r="1263">
          <cell r="A1263">
            <v>721031</v>
          </cell>
          <cell r="B1263" t="str">
            <v>材料費：ファクトライン</v>
          </cell>
        </row>
        <row r="1264">
          <cell r="A1264">
            <v>721041</v>
          </cell>
          <cell r="B1264" t="str">
            <v>材料費：コンパクトバスダクト</v>
          </cell>
        </row>
        <row r="1265">
          <cell r="A1265">
            <v>721971</v>
          </cell>
          <cell r="B1265" t="str">
            <v>材料費：その他バスダクト類1</v>
          </cell>
        </row>
        <row r="1266">
          <cell r="A1266">
            <v>721981</v>
          </cell>
          <cell r="B1266" t="str">
            <v>材料費：その他バスダクト類2</v>
          </cell>
        </row>
        <row r="1267">
          <cell r="A1267">
            <v>721991</v>
          </cell>
          <cell r="B1267" t="str">
            <v>材料費：その他バスダクト類3</v>
          </cell>
        </row>
        <row r="1268">
          <cell r="A1268">
            <v>722012</v>
          </cell>
          <cell r="B1268" t="str">
            <v>材料費：電線管</v>
          </cell>
        </row>
        <row r="1269">
          <cell r="A1269">
            <v>722972</v>
          </cell>
          <cell r="B1269" t="str">
            <v>材料費：その他電線管類1</v>
          </cell>
        </row>
        <row r="1270">
          <cell r="A1270">
            <v>722982</v>
          </cell>
          <cell r="B1270" t="str">
            <v>材料費：その他電線管類2</v>
          </cell>
        </row>
        <row r="1271">
          <cell r="A1271">
            <v>722992</v>
          </cell>
          <cell r="B1271" t="str">
            <v>材料費：その他電線管類3</v>
          </cell>
        </row>
        <row r="1272">
          <cell r="A1272">
            <v>723012</v>
          </cell>
          <cell r="B1272" t="str">
            <v>材料費：電線管附属品類</v>
          </cell>
        </row>
        <row r="1273">
          <cell r="A1273">
            <v>723802</v>
          </cell>
          <cell r="B1273" t="str">
            <v>材料費：電線管附属品類（防爆）</v>
          </cell>
        </row>
        <row r="1274">
          <cell r="A1274">
            <v>723972</v>
          </cell>
          <cell r="B1274" t="str">
            <v>材料費：その他電線管付属品類1</v>
          </cell>
        </row>
        <row r="1275">
          <cell r="A1275">
            <v>723982</v>
          </cell>
          <cell r="B1275" t="str">
            <v>材料費：その他電線管付属品類2</v>
          </cell>
        </row>
        <row r="1276">
          <cell r="A1276">
            <v>723992</v>
          </cell>
          <cell r="B1276" t="str">
            <v>材料費：その他電線管付属品類3</v>
          </cell>
        </row>
        <row r="1277">
          <cell r="A1277">
            <v>724011</v>
          </cell>
          <cell r="B1277" t="str">
            <v>材料費：フロアダクト</v>
          </cell>
        </row>
        <row r="1278">
          <cell r="A1278">
            <v>724021</v>
          </cell>
          <cell r="B1278" t="str">
            <v>材料費：ヘッダーダクト</v>
          </cell>
        </row>
        <row r="1279">
          <cell r="A1279">
            <v>724971</v>
          </cell>
          <cell r="B1279" t="str">
            <v>材料費：その他フロアダクト類1</v>
          </cell>
        </row>
        <row r="1280">
          <cell r="A1280">
            <v>724981</v>
          </cell>
          <cell r="B1280" t="str">
            <v>材料費：その他フロアダクト類2</v>
          </cell>
        </row>
        <row r="1281">
          <cell r="A1281">
            <v>724991</v>
          </cell>
          <cell r="B1281" t="str">
            <v>材料費：その他フロアダクト類3</v>
          </cell>
        </row>
        <row r="1282">
          <cell r="A1282">
            <v>725012</v>
          </cell>
          <cell r="B1282" t="str">
            <v>材料費：電気室組立材</v>
          </cell>
        </row>
        <row r="1283">
          <cell r="A1283">
            <v>725022</v>
          </cell>
          <cell r="B1283" t="str">
            <v>材料費：圧縮端子</v>
          </cell>
        </row>
        <row r="1284">
          <cell r="A1284">
            <v>725972</v>
          </cell>
          <cell r="B1284" t="str">
            <v>材料費：その他電気室組立材類1</v>
          </cell>
        </row>
        <row r="1285">
          <cell r="A1285">
            <v>725982</v>
          </cell>
          <cell r="B1285" t="str">
            <v>材料費：その他電気室組立材類2</v>
          </cell>
        </row>
        <row r="1286">
          <cell r="A1286">
            <v>725992</v>
          </cell>
          <cell r="B1286" t="str">
            <v>材料費：その他電気室組立材類3</v>
          </cell>
        </row>
        <row r="1287">
          <cell r="A1287">
            <v>726012</v>
          </cell>
          <cell r="B1287" t="str">
            <v>材料費：ｱｳﾄﾚｯﾄﾎﾞｯｸｽ類</v>
          </cell>
        </row>
        <row r="1288">
          <cell r="A1288">
            <v>726802</v>
          </cell>
          <cell r="B1288" t="str">
            <v>材料費：ｱｳﾄﾚｯﾄﾎﾞｯｸｽ（防爆）</v>
          </cell>
        </row>
        <row r="1289">
          <cell r="A1289">
            <v>726972</v>
          </cell>
          <cell r="B1289" t="str">
            <v>材料費：その他ｱｳﾄﾚｯﾄﾎﾞｯｸｽ類1</v>
          </cell>
        </row>
        <row r="1290">
          <cell r="A1290">
            <v>726982</v>
          </cell>
          <cell r="B1290" t="str">
            <v>材料費：その他ｱｳﾄﾚｯﾄﾎﾞｯｸｽ類2</v>
          </cell>
        </row>
        <row r="1291">
          <cell r="A1291">
            <v>726992</v>
          </cell>
          <cell r="B1291" t="str">
            <v>材料費：その他ｱｳﾄﾚｯﾄﾎﾞｯｸｽ類3</v>
          </cell>
        </row>
        <row r="1292">
          <cell r="A1292">
            <v>727012</v>
          </cell>
          <cell r="B1292" t="str">
            <v>材料費：プルボックス類</v>
          </cell>
        </row>
        <row r="1293">
          <cell r="A1293">
            <v>727972</v>
          </cell>
          <cell r="B1293" t="str">
            <v>材料費：その他プルﾎﾞｯｸｽ類1</v>
          </cell>
        </row>
        <row r="1294">
          <cell r="A1294">
            <v>727982</v>
          </cell>
          <cell r="B1294" t="str">
            <v>材料費：その他プルﾎﾞｯｸｽ類2</v>
          </cell>
        </row>
        <row r="1295">
          <cell r="A1295">
            <v>727992</v>
          </cell>
          <cell r="B1295" t="str">
            <v>材料費：その他プルﾎﾞｯｸｽ類3</v>
          </cell>
        </row>
        <row r="1296">
          <cell r="A1296">
            <v>728012</v>
          </cell>
          <cell r="B1296" t="str">
            <v>材料費：ダクト</v>
          </cell>
        </row>
        <row r="1297">
          <cell r="A1297">
            <v>728802</v>
          </cell>
          <cell r="B1297" t="str">
            <v>材料費：ダクト付属品</v>
          </cell>
        </row>
        <row r="1298">
          <cell r="A1298">
            <v>728972</v>
          </cell>
          <cell r="B1298" t="str">
            <v>材料費：その他ダクト類1</v>
          </cell>
        </row>
        <row r="1299">
          <cell r="A1299">
            <v>728982</v>
          </cell>
          <cell r="B1299" t="str">
            <v>材料費：その他ダクト類2</v>
          </cell>
        </row>
        <row r="1300">
          <cell r="A1300">
            <v>728992</v>
          </cell>
          <cell r="B1300" t="str">
            <v>材料費：その他ダクト類3</v>
          </cell>
        </row>
        <row r="1301">
          <cell r="A1301">
            <v>729012</v>
          </cell>
          <cell r="B1301" t="str">
            <v>材料費：ケーブルラック類</v>
          </cell>
        </row>
        <row r="1302">
          <cell r="A1302">
            <v>729022</v>
          </cell>
          <cell r="B1302" t="str">
            <v>材料費：レースウェイ類</v>
          </cell>
        </row>
        <row r="1303">
          <cell r="A1303">
            <v>729032</v>
          </cell>
          <cell r="B1303" t="str">
            <v>材料費：モール類</v>
          </cell>
        </row>
        <row r="1304">
          <cell r="A1304">
            <v>729972</v>
          </cell>
          <cell r="B1304" t="str">
            <v>材料費：その他ﾗｯｸﾚｰｽｳｪｲ類1</v>
          </cell>
        </row>
        <row r="1305">
          <cell r="A1305">
            <v>729982</v>
          </cell>
          <cell r="B1305" t="str">
            <v>材料費：その他ﾗｯｸﾚｰｽｳｪｲ類2</v>
          </cell>
        </row>
        <row r="1306">
          <cell r="A1306">
            <v>729992</v>
          </cell>
          <cell r="B1306" t="str">
            <v>材料費：その他ﾗｯｸﾚｰｽｳｪｲ類3</v>
          </cell>
        </row>
        <row r="1307">
          <cell r="A1307">
            <v>730012</v>
          </cell>
          <cell r="B1307" t="str">
            <v>材料費：配線器具</v>
          </cell>
        </row>
        <row r="1308">
          <cell r="A1308">
            <v>730802</v>
          </cell>
          <cell r="B1308" t="str">
            <v>材料費：配線器具類（防爆）</v>
          </cell>
        </row>
        <row r="1309">
          <cell r="A1309">
            <v>730902</v>
          </cell>
          <cell r="B1309" t="str">
            <v>材料費：計装材料</v>
          </cell>
        </row>
        <row r="1310">
          <cell r="A1310">
            <v>730972</v>
          </cell>
          <cell r="B1310" t="str">
            <v>材料費：その他配線器具類1</v>
          </cell>
        </row>
        <row r="1311">
          <cell r="A1311">
            <v>730982</v>
          </cell>
          <cell r="B1311" t="str">
            <v>材料費：その他配線器具類2</v>
          </cell>
        </row>
        <row r="1312">
          <cell r="A1312">
            <v>730992</v>
          </cell>
          <cell r="B1312" t="str">
            <v>材料費：その他配線器具類3</v>
          </cell>
        </row>
        <row r="1313">
          <cell r="A1313">
            <v>731012</v>
          </cell>
          <cell r="B1313" t="str">
            <v>材料費：コン柱類</v>
          </cell>
        </row>
        <row r="1314">
          <cell r="A1314">
            <v>731022</v>
          </cell>
          <cell r="B1314" t="str">
            <v>材料費：鋼管柱</v>
          </cell>
        </row>
        <row r="1315">
          <cell r="A1315">
            <v>731972</v>
          </cell>
          <cell r="B1315" t="str">
            <v>材料費：その他架線材料1</v>
          </cell>
        </row>
        <row r="1316">
          <cell r="A1316">
            <v>731982</v>
          </cell>
          <cell r="B1316" t="str">
            <v>材料費：その他架線材料2</v>
          </cell>
        </row>
        <row r="1317">
          <cell r="A1317">
            <v>731992</v>
          </cell>
          <cell r="B1317" t="str">
            <v>材料費：その他架線材料3</v>
          </cell>
        </row>
        <row r="1318">
          <cell r="A1318">
            <v>732012</v>
          </cell>
          <cell r="B1318" t="str">
            <v>材料費：管路</v>
          </cell>
        </row>
        <row r="1319">
          <cell r="A1319">
            <v>732022</v>
          </cell>
          <cell r="B1319" t="str">
            <v>材料費：管路（コンクリート）</v>
          </cell>
        </row>
        <row r="1320">
          <cell r="A1320">
            <v>732032</v>
          </cell>
          <cell r="B1320" t="str">
            <v>材料費：マンホール類</v>
          </cell>
        </row>
        <row r="1321">
          <cell r="A1321">
            <v>732902</v>
          </cell>
          <cell r="B1321" t="str">
            <v>材料費：掘削</v>
          </cell>
        </row>
        <row r="1322">
          <cell r="A1322">
            <v>732972</v>
          </cell>
          <cell r="B1322" t="str">
            <v>材料費：その他管路類1</v>
          </cell>
        </row>
        <row r="1323">
          <cell r="A1323">
            <v>732982</v>
          </cell>
          <cell r="B1323" t="str">
            <v>材料費：その他管路類2</v>
          </cell>
        </row>
        <row r="1324">
          <cell r="A1324">
            <v>732992</v>
          </cell>
          <cell r="B1324" t="str">
            <v>材料費：その他管路類3</v>
          </cell>
        </row>
        <row r="1325">
          <cell r="A1325">
            <v>733012</v>
          </cell>
          <cell r="B1325" t="str">
            <v>材料費：接地材</v>
          </cell>
        </row>
        <row r="1326">
          <cell r="A1326">
            <v>733022</v>
          </cell>
          <cell r="B1326" t="str">
            <v>材料費：接地工事</v>
          </cell>
        </row>
        <row r="1327">
          <cell r="A1327">
            <v>733972</v>
          </cell>
          <cell r="B1327" t="str">
            <v>材料費：その他接地材1</v>
          </cell>
        </row>
        <row r="1328">
          <cell r="A1328">
            <v>733982</v>
          </cell>
          <cell r="B1328" t="str">
            <v>材料費：その他接地材2</v>
          </cell>
        </row>
        <row r="1329">
          <cell r="A1329">
            <v>733992</v>
          </cell>
          <cell r="B1329" t="str">
            <v>材料費：その他接地材3</v>
          </cell>
        </row>
        <row r="1330">
          <cell r="A1330">
            <v>734012</v>
          </cell>
          <cell r="B1330" t="str">
            <v>材料費：支持材</v>
          </cell>
        </row>
        <row r="1331">
          <cell r="A1331">
            <v>734022</v>
          </cell>
          <cell r="B1331" t="str">
            <v>材料費：防火処理材</v>
          </cell>
        </row>
        <row r="1332">
          <cell r="A1332">
            <v>734032</v>
          </cell>
          <cell r="B1332" t="str">
            <v>材料費：鋼材類</v>
          </cell>
        </row>
        <row r="1333">
          <cell r="A1333">
            <v>734042</v>
          </cell>
          <cell r="B1333" t="str">
            <v>材料費：トレース材</v>
          </cell>
        </row>
        <row r="1334">
          <cell r="A1334">
            <v>734902</v>
          </cell>
          <cell r="B1334" t="str">
            <v>材料費：計装機器支持材</v>
          </cell>
        </row>
        <row r="1335">
          <cell r="A1335">
            <v>734972</v>
          </cell>
          <cell r="B1335" t="str">
            <v>材料費：その他取付補助材1</v>
          </cell>
        </row>
        <row r="1336">
          <cell r="A1336">
            <v>734982</v>
          </cell>
          <cell r="B1336" t="str">
            <v>材料費：その他取付補助材2</v>
          </cell>
        </row>
        <row r="1337">
          <cell r="A1337">
            <v>734992</v>
          </cell>
          <cell r="B1337" t="str">
            <v>材料費：その他取付補助材3</v>
          </cell>
        </row>
        <row r="1338">
          <cell r="A1338">
            <v>735012</v>
          </cell>
          <cell r="B1338" t="str">
            <v>材料費：基礎工事</v>
          </cell>
        </row>
        <row r="1339">
          <cell r="A1339">
            <v>735032</v>
          </cell>
          <cell r="B1339" t="str">
            <v>材料費：ｷｭｰﾋﾞｸﾙ基礎</v>
          </cell>
        </row>
        <row r="1340">
          <cell r="A1340">
            <v>735042</v>
          </cell>
          <cell r="B1340" t="str">
            <v>材料費：受変電機器基礎</v>
          </cell>
        </row>
        <row r="1341">
          <cell r="A1341">
            <v>735052</v>
          </cell>
          <cell r="B1341" t="str">
            <v>材料費：外灯基礎</v>
          </cell>
        </row>
        <row r="1342">
          <cell r="A1342">
            <v>735112</v>
          </cell>
          <cell r="B1342" t="str">
            <v>材料費：アンテナ基礎</v>
          </cell>
        </row>
        <row r="1343">
          <cell r="A1343">
            <v>735902</v>
          </cell>
          <cell r="B1343" t="str">
            <v>材料費：計装機器基礎</v>
          </cell>
        </row>
        <row r="1344">
          <cell r="A1344">
            <v>735972</v>
          </cell>
          <cell r="B1344" t="str">
            <v>材料費：その他基礎工事1</v>
          </cell>
        </row>
        <row r="1345">
          <cell r="A1345">
            <v>735982</v>
          </cell>
          <cell r="B1345" t="str">
            <v>材料費：その他基礎工事2</v>
          </cell>
        </row>
        <row r="1346">
          <cell r="A1346">
            <v>735992</v>
          </cell>
          <cell r="B1346" t="str">
            <v>材料費：その他基礎工事3</v>
          </cell>
        </row>
        <row r="1347">
          <cell r="A1347">
            <v>736012</v>
          </cell>
          <cell r="B1347" t="str">
            <v>材料費：仮枠類</v>
          </cell>
        </row>
        <row r="1348">
          <cell r="A1348">
            <v>736022</v>
          </cell>
          <cell r="B1348" t="str">
            <v>材料費：切込み費</v>
          </cell>
        </row>
        <row r="1349">
          <cell r="A1349">
            <v>736032</v>
          </cell>
          <cell r="B1349" t="str">
            <v>材料費：補強費</v>
          </cell>
        </row>
        <row r="1350">
          <cell r="A1350">
            <v>736042</v>
          </cell>
          <cell r="B1350" t="str">
            <v>材料費：墨だし費</v>
          </cell>
        </row>
        <row r="1351">
          <cell r="A1351">
            <v>736052</v>
          </cell>
          <cell r="B1351" t="str">
            <v>材料費：盤養生費</v>
          </cell>
        </row>
        <row r="1352">
          <cell r="A1352">
            <v>736972</v>
          </cell>
          <cell r="B1352" t="str">
            <v>材料費：その他仮枠類1</v>
          </cell>
        </row>
        <row r="1353">
          <cell r="A1353">
            <v>736982</v>
          </cell>
          <cell r="B1353" t="str">
            <v>材料費：その他仮枠類2</v>
          </cell>
        </row>
        <row r="1354">
          <cell r="A1354">
            <v>736992</v>
          </cell>
          <cell r="B1354" t="str">
            <v>材料費：その他仮枠類3</v>
          </cell>
        </row>
        <row r="1355">
          <cell r="A1355">
            <v>737012</v>
          </cell>
          <cell r="B1355" t="str">
            <v>材料費：雑材消耗品</v>
          </cell>
        </row>
        <row r="1356">
          <cell r="A1356">
            <v>737972</v>
          </cell>
          <cell r="B1356" t="str">
            <v>材料費：その他雑材消耗品類1</v>
          </cell>
        </row>
        <row r="1357">
          <cell r="A1357">
            <v>737982</v>
          </cell>
          <cell r="B1357" t="str">
            <v>材料費：その他雑材消耗品類2</v>
          </cell>
        </row>
        <row r="1358">
          <cell r="A1358">
            <v>737992</v>
          </cell>
          <cell r="B1358" t="str">
            <v>材料費：その他雑材消耗品類3</v>
          </cell>
        </row>
        <row r="1359">
          <cell r="A1359">
            <v>747012</v>
          </cell>
          <cell r="B1359" t="str">
            <v>材料費：その他一般材料（施設）</v>
          </cell>
        </row>
        <row r="1360">
          <cell r="A1360">
            <v>751011</v>
          </cell>
          <cell r="B1360" t="str">
            <v>材料費：ボイラー</v>
          </cell>
        </row>
        <row r="1361">
          <cell r="A1361">
            <v>751021</v>
          </cell>
          <cell r="B1361" t="str">
            <v>材料費：ガス給湯器</v>
          </cell>
        </row>
        <row r="1362">
          <cell r="A1362">
            <v>751031</v>
          </cell>
          <cell r="B1362" t="str">
            <v>材料費：電気温水器</v>
          </cell>
        </row>
        <row r="1363">
          <cell r="A1363">
            <v>752011</v>
          </cell>
          <cell r="B1363" t="str">
            <v>材料費：冷凍機</v>
          </cell>
        </row>
        <row r="1364">
          <cell r="A1364">
            <v>753011</v>
          </cell>
          <cell r="B1364" t="str">
            <v>材料費：パッケ－ジ</v>
          </cell>
        </row>
        <row r="1365">
          <cell r="A1365">
            <v>753021</v>
          </cell>
          <cell r="B1365" t="str">
            <v>材料費：空気調整機</v>
          </cell>
        </row>
        <row r="1366">
          <cell r="A1366">
            <v>753031</v>
          </cell>
          <cell r="B1366" t="str">
            <v>材料費：加湿器</v>
          </cell>
        </row>
        <row r="1367">
          <cell r="A1367">
            <v>753041</v>
          </cell>
          <cell r="B1367" t="str">
            <v>材料費：除湿器</v>
          </cell>
        </row>
        <row r="1368">
          <cell r="A1368">
            <v>753051</v>
          </cell>
          <cell r="B1368" t="str">
            <v>材料費：ダクトヒーター</v>
          </cell>
        </row>
        <row r="1369">
          <cell r="A1369">
            <v>753061</v>
          </cell>
          <cell r="B1369" t="str">
            <v>材料費：ガスヒーポン</v>
          </cell>
        </row>
        <row r="1370">
          <cell r="A1370">
            <v>753071</v>
          </cell>
          <cell r="B1370" t="str">
            <v>材料費：氷蓄熱</v>
          </cell>
        </row>
        <row r="1371">
          <cell r="A1371">
            <v>754011</v>
          </cell>
          <cell r="B1371" t="str">
            <v>材料費：冷却塔</v>
          </cell>
        </row>
        <row r="1372">
          <cell r="A1372">
            <v>755011</v>
          </cell>
          <cell r="B1372" t="str">
            <v>材料費：エアーハンドリングユニット</v>
          </cell>
        </row>
        <row r="1373">
          <cell r="A1373">
            <v>755021</v>
          </cell>
          <cell r="B1373" t="str">
            <v>材料費：ファンコイルユニット</v>
          </cell>
        </row>
        <row r="1374">
          <cell r="A1374">
            <v>755031</v>
          </cell>
          <cell r="B1374" t="str">
            <v>材料費：全熱交換器</v>
          </cell>
        </row>
        <row r="1375">
          <cell r="A1375">
            <v>756011</v>
          </cell>
          <cell r="B1375" t="str">
            <v>材料費：製缶</v>
          </cell>
        </row>
        <row r="1376">
          <cell r="A1376">
            <v>756021</v>
          </cell>
          <cell r="B1376" t="str">
            <v>材料費：熱交換器　プレート式</v>
          </cell>
        </row>
        <row r="1377">
          <cell r="A1377">
            <v>757011</v>
          </cell>
          <cell r="B1377" t="str">
            <v>材料費：ポンプ</v>
          </cell>
        </row>
        <row r="1378">
          <cell r="A1378">
            <v>758011</v>
          </cell>
          <cell r="B1378" t="str">
            <v>材料費：送風機</v>
          </cell>
        </row>
        <row r="1379">
          <cell r="A1379">
            <v>758021</v>
          </cell>
          <cell r="B1379" t="str">
            <v>材料費：換気扇（空調・衛生）</v>
          </cell>
        </row>
        <row r="1380">
          <cell r="A1380">
            <v>758031</v>
          </cell>
          <cell r="B1380" t="str">
            <v>材料費：有圧換気扇</v>
          </cell>
        </row>
        <row r="1381">
          <cell r="A1381">
            <v>758041</v>
          </cell>
          <cell r="B1381" t="str">
            <v>材料費：空調換気扇</v>
          </cell>
        </row>
        <row r="1382">
          <cell r="A1382">
            <v>759011</v>
          </cell>
          <cell r="B1382" t="str">
            <v>材料費：厨房器具</v>
          </cell>
        </row>
        <row r="1383">
          <cell r="A1383">
            <v>760011</v>
          </cell>
          <cell r="B1383" t="str">
            <v>材料費：パネルタンク</v>
          </cell>
        </row>
        <row r="1384">
          <cell r="A1384">
            <v>761011</v>
          </cell>
          <cell r="B1384" t="str">
            <v>材料費：特殊機器</v>
          </cell>
        </row>
        <row r="1385">
          <cell r="A1385">
            <v>761021</v>
          </cell>
          <cell r="B1385" t="str">
            <v>材料費：フィルタユニット</v>
          </cell>
        </row>
        <row r="1386">
          <cell r="A1386">
            <v>761031</v>
          </cell>
          <cell r="B1386" t="str">
            <v>材料費：水処理装置</v>
          </cell>
        </row>
        <row r="1387">
          <cell r="A1387">
            <v>761041</v>
          </cell>
          <cell r="B1387" t="str">
            <v>材料費：コンプレッサー</v>
          </cell>
        </row>
        <row r="1388">
          <cell r="A1388">
            <v>761051</v>
          </cell>
          <cell r="B1388" t="str">
            <v>材料費：エアドライヤー</v>
          </cell>
        </row>
        <row r="1389">
          <cell r="A1389">
            <v>761061</v>
          </cell>
          <cell r="B1389" t="str">
            <v>材料費：排ガス処理装置</v>
          </cell>
        </row>
        <row r="1390">
          <cell r="A1390">
            <v>761071</v>
          </cell>
          <cell r="B1390" t="str">
            <v>材料費：ドラフトチャンバー</v>
          </cell>
        </row>
        <row r="1391">
          <cell r="A1391">
            <v>761081</v>
          </cell>
          <cell r="B1391" t="str">
            <v>材料費：エアシャワー</v>
          </cell>
        </row>
        <row r="1392">
          <cell r="A1392">
            <v>761091</v>
          </cell>
          <cell r="B1392" t="str">
            <v>材料費：パスボックス</v>
          </cell>
        </row>
        <row r="1393">
          <cell r="A1393">
            <v>761101</v>
          </cell>
          <cell r="B1393" t="str">
            <v>材料費：環境機器　凝集剤</v>
          </cell>
        </row>
        <row r="1394">
          <cell r="A1394">
            <v>761111</v>
          </cell>
          <cell r="B1394" t="str">
            <v>材料費：環境機器　電動モータ</v>
          </cell>
        </row>
        <row r="1395">
          <cell r="A1395">
            <v>761991</v>
          </cell>
          <cell r="B1395" t="str">
            <v>材料費：その他主材料（空調・衛生）</v>
          </cell>
        </row>
        <row r="1396">
          <cell r="A1396">
            <v>762012</v>
          </cell>
          <cell r="B1396" t="str">
            <v>材料費：鉄管並継手</v>
          </cell>
        </row>
        <row r="1397">
          <cell r="A1397">
            <v>763012</v>
          </cell>
          <cell r="B1397" t="str">
            <v>材料費：二管路管並継手</v>
          </cell>
        </row>
        <row r="1398">
          <cell r="A1398">
            <v>764012</v>
          </cell>
          <cell r="B1398" t="str">
            <v>材料費：銅鉛管並継手</v>
          </cell>
        </row>
        <row r="1399">
          <cell r="A1399">
            <v>765012</v>
          </cell>
          <cell r="B1399" t="str">
            <v>材料費：非金属管並継手</v>
          </cell>
        </row>
        <row r="1400">
          <cell r="A1400">
            <v>766011</v>
          </cell>
          <cell r="B1400" t="str">
            <v>材料費：衛生陶器水栓</v>
          </cell>
        </row>
        <row r="1401">
          <cell r="A1401">
            <v>766021</v>
          </cell>
          <cell r="B1401" t="str">
            <v>材料費：洗浄便座</v>
          </cell>
        </row>
        <row r="1402">
          <cell r="A1402">
            <v>766031</v>
          </cell>
          <cell r="B1402" t="str">
            <v>材料費：ミニキッチン</v>
          </cell>
        </row>
        <row r="1403">
          <cell r="A1403">
            <v>766041</v>
          </cell>
          <cell r="B1403" t="str">
            <v>材料費：流し台</v>
          </cell>
        </row>
        <row r="1404">
          <cell r="A1404">
            <v>767012</v>
          </cell>
          <cell r="B1404" t="str">
            <v>材料費：ガス器具類</v>
          </cell>
        </row>
        <row r="1405">
          <cell r="A1405">
            <v>768011</v>
          </cell>
          <cell r="B1405" t="str">
            <v>材料費：消火機器</v>
          </cell>
        </row>
        <row r="1406">
          <cell r="A1406">
            <v>769011</v>
          </cell>
          <cell r="B1406" t="str">
            <v>材料費：自動制御機器</v>
          </cell>
        </row>
        <row r="1407">
          <cell r="A1407">
            <v>770012</v>
          </cell>
          <cell r="B1407" t="str">
            <v>材料費：バルブ・伸縮継手</v>
          </cell>
        </row>
        <row r="1408">
          <cell r="A1408">
            <v>770022</v>
          </cell>
          <cell r="B1408" t="str">
            <v>材料費：計器（空調・衛生）</v>
          </cell>
        </row>
        <row r="1409">
          <cell r="A1409">
            <v>770032</v>
          </cell>
          <cell r="B1409" t="str">
            <v>材料費：排水金物・マンホール</v>
          </cell>
        </row>
        <row r="1410">
          <cell r="A1410">
            <v>770042</v>
          </cell>
          <cell r="B1410" t="str">
            <v>材料費：集中検針設備（空調・衛生）</v>
          </cell>
        </row>
        <row r="1411">
          <cell r="A1411">
            <v>770912</v>
          </cell>
          <cell r="B1411" t="str">
            <v>材料費：その他衛生材料1</v>
          </cell>
        </row>
        <row r="1412">
          <cell r="A1412">
            <v>771012</v>
          </cell>
          <cell r="B1412" t="str">
            <v>材料費：吹出口・ダンパー</v>
          </cell>
        </row>
        <row r="1413">
          <cell r="A1413">
            <v>772012</v>
          </cell>
          <cell r="B1413" t="str">
            <v>材料費：その他一般材料（空調・衛生）</v>
          </cell>
        </row>
        <row r="1414">
          <cell r="A1414">
            <v>772912</v>
          </cell>
          <cell r="B1414" t="str">
            <v>材料費：その他空調材料1</v>
          </cell>
        </row>
        <row r="1415">
          <cell r="A1415">
            <v>773012</v>
          </cell>
          <cell r="B1415" t="str">
            <v>材料費：雑材料・消耗品（空調・衛生）</v>
          </cell>
        </row>
        <row r="1416">
          <cell r="A1416">
            <v>774012</v>
          </cell>
          <cell r="B1416" t="str">
            <v>材料費：プラント機器1</v>
          </cell>
        </row>
        <row r="1417">
          <cell r="A1417">
            <v>801011</v>
          </cell>
          <cell r="B1417" t="str">
            <v>材料費：特高受変電機器</v>
          </cell>
        </row>
        <row r="1418">
          <cell r="A1418">
            <v>802011</v>
          </cell>
          <cell r="B1418" t="str">
            <v>材料費：中央監視</v>
          </cell>
        </row>
        <row r="1419">
          <cell r="A1419">
            <v>803011</v>
          </cell>
          <cell r="B1419" t="str">
            <v>材料費：高低圧配電盤（ｷｭｰﾋﾞｸﾙ）</v>
          </cell>
        </row>
        <row r="1420">
          <cell r="A1420">
            <v>803021</v>
          </cell>
          <cell r="B1420" t="str">
            <v>材料費：動力制御盤</v>
          </cell>
        </row>
        <row r="1421">
          <cell r="A1421">
            <v>803031</v>
          </cell>
          <cell r="B1421" t="str">
            <v>材料費：電灯分電盤</v>
          </cell>
        </row>
        <row r="1422">
          <cell r="A1422">
            <v>803041</v>
          </cell>
          <cell r="B1422" t="str">
            <v>材料費：端子盤類</v>
          </cell>
        </row>
        <row r="1423">
          <cell r="A1423">
            <v>803051</v>
          </cell>
          <cell r="B1423" t="str">
            <v>材料費：その他盤類</v>
          </cell>
        </row>
        <row r="1424">
          <cell r="A1424">
            <v>804011</v>
          </cell>
          <cell r="B1424" t="str">
            <v>材料費：トランス類</v>
          </cell>
        </row>
        <row r="1425">
          <cell r="A1425">
            <v>805011</v>
          </cell>
          <cell r="B1425" t="str">
            <v>材料費：コンデンサー類</v>
          </cell>
        </row>
        <row r="1426">
          <cell r="A1426">
            <v>806011</v>
          </cell>
          <cell r="B1426" t="str">
            <v>材料費：リアクトル類</v>
          </cell>
        </row>
        <row r="1427">
          <cell r="A1427">
            <v>807011</v>
          </cell>
          <cell r="B1427" t="str">
            <v>材料費：ＰＡＳ　ＤＳ類　ＵＧＳ</v>
          </cell>
        </row>
        <row r="1428">
          <cell r="A1428">
            <v>808011</v>
          </cell>
          <cell r="B1428" t="str">
            <v>材料費：その他盤外機器</v>
          </cell>
        </row>
        <row r="1429">
          <cell r="A1429">
            <v>809011</v>
          </cell>
          <cell r="B1429" t="str">
            <v>材料費：発電機設備</v>
          </cell>
        </row>
        <row r="1430">
          <cell r="A1430">
            <v>810011</v>
          </cell>
          <cell r="B1430" t="str">
            <v>材料費：蓄電池設備</v>
          </cell>
        </row>
        <row r="1431">
          <cell r="A1431">
            <v>811011</v>
          </cell>
          <cell r="B1431" t="str">
            <v>材料費：ＣＶＣＦ、ＵＰＳ</v>
          </cell>
        </row>
        <row r="1432">
          <cell r="A1432">
            <v>812011</v>
          </cell>
          <cell r="B1432" t="str">
            <v>材料費：各戸盤</v>
          </cell>
        </row>
        <row r="1433">
          <cell r="A1433">
            <v>813011</v>
          </cell>
          <cell r="B1433" t="str">
            <v>材料費：照明器具１　松下</v>
          </cell>
        </row>
        <row r="1434">
          <cell r="A1434">
            <v>813021</v>
          </cell>
          <cell r="B1434" t="str">
            <v>材料費：照明器具２</v>
          </cell>
        </row>
        <row r="1435">
          <cell r="A1435">
            <v>813031</v>
          </cell>
          <cell r="B1435" t="str">
            <v>材料費：照明器具３</v>
          </cell>
        </row>
        <row r="1436">
          <cell r="A1436">
            <v>813041</v>
          </cell>
          <cell r="B1436" t="str">
            <v>材料費：照明器具４</v>
          </cell>
        </row>
        <row r="1437">
          <cell r="A1437">
            <v>813051</v>
          </cell>
          <cell r="B1437" t="str">
            <v>材料費：照明器具５</v>
          </cell>
        </row>
        <row r="1438">
          <cell r="A1438">
            <v>814011</v>
          </cell>
          <cell r="B1438" t="str">
            <v>材料費：航空障害灯</v>
          </cell>
        </row>
        <row r="1439">
          <cell r="A1439">
            <v>815011</v>
          </cell>
          <cell r="B1439" t="str">
            <v>材料費：舞台照明設備</v>
          </cell>
        </row>
        <row r="1440">
          <cell r="A1440">
            <v>816011</v>
          </cell>
          <cell r="B1440" t="str">
            <v>材料費：調光装置</v>
          </cell>
        </row>
        <row r="1441">
          <cell r="A1441">
            <v>817011</v>
          </cell>
          <cell r="B1441" t="str">
            <v>材料費：照明制御</v>
          </cell>
        </row>
        <row r="1442">
          <cell r="A1442">
            <v>818011</v>
          </cell>
          <cell r="B1442" t="str">
            <v>材料費：一般放送設備</v>
          </cell>
        </row>
        <row r="1443">
          <cell r="A1443">
            <v>819011</v>
          </cell>
          <cell r="B1443" t="str">
            <v>材料費：舞台音響設備</v>
          </cell>
        </row>
        <row r="1444">
          <cell r="A1444">
            <v>820011</v>
          </cell>
          <cell r="B1444" t="str">
            <v>材料費：視聴覚・ＡＶ</v>
          </cell>
        </row>
        <row r="1445">
          <cell r="A1445">
            <v>821011</v>
          </cell>
          <cell r="B1445" t="str">
            <v>材料費：同時通訳</v>
          </cell>
        </row>
        <row r="1446">
          <cell r="A1446">
            <v>822011</v>
          </cell>
          <cell r="B1446" t="str">
            <v>材料費：電気時計設備</v>
          </cell>
        </row>
        <row r="1447">
          <cell r="A1447">
            <v>823011</v>
          </cell>
          <cell r="B1447" t="str">
            <v>材料費：ＴＶ共調設備</v>
          </cell>
        </row>
        <row r="1448">
          <cell r="A1448">
            <v>824011</v>
          </cell>
          <cell r="B1448" t="str">
            <v>材料費：インターホン設備</v>
          </cell>
        </row>
        <row r="1449">
          <cell r="A1449">
            <v>825011</v>
          </cell>
          <cell r="B1449" t="str">
            <v>材料費：ナースコール設備</v>
          </cell>
        </row>
        <row r="1450">
          <cell r="A1450">
            <v>826011</v>
          </cell>
          <cell r="B1450" t="str">
            <v>材料費：ホームセキュリティ</v>
          </cell>
        </row>
        <row r="1451">
          <cell r="A1451">
            <v>827011</v>
          </cell>
          <cell r="B1451" t="str">
            <v>材料費：車路官制設備</v>
          </cell>
        </row>
        <row r="1452">
          <cell r="A1452">
            <v>828011</v>
          </cell>
          <cell r="B1452" t="str">
            <v>材料費：出退表示設備</v>
          </cell>
        </row>
        <row r="1453">
          <cell r="A1453">
            <v>829011</v>
          </cell>
          <cell r="B1453" t="str">
            <v>材料費：非常通報設備</v>
          </cell>
        </row>
        <row r="1454">
          <cell r="A1454">
            <v>830011</v>
          </cell>
          <cell r="B1454" t="str">
            <v>材料費：防犯警報設備</v>
          </cell>
        </row>
        <row r="1455">
          <cell r="A1455">
            <v>831011</v>
          </cell>
          <cell r="B1455" t="str">
            <v>材料費：ＩＴＶ設備</v>
          </cell>
        </row>
        <row r="1456">
          <cell r="A1456">
            <v>832011</v>
          </cell>
          <cell r="B1456" t="str">
            <v>材料費：ベ－ジング設備</v>
          </cell>
        </row>
        <row r="1457">
          <cell r="A1457">
            <v>833011</v>
          </cell>
          <cell r="B1457" t="str">
            <v>材料費：ホテルシステム設備</v>
          </cell>
        </row>
        <row r="1458">
          <cell r="A1458">
            <v>834011</v>
          </cell>
          <cell r="B1458" t="str">
            <v>材料費：電波傷害補償工事</v>
          </cell>
        </row>
        <row r="1459">
          <cell r="A1459">
            <v>835011</v>
          </cell>
          <cell r="B1459" t="str">
            <v>材料費：無線通信補助設備</v>
          </cell>
        </row>
        <row r="1460">
          <cell r="A1460">
            <v>836011</v>
          </cell>
          <cell r="B1460" t="str">
            <v>材料費：その他弱電１</v>
          </cell>
        </row>
        <row r="1461">
          <cell r="A1461">
            <v>836021</v>
          </cell>
          <cell r="B1461" t="str">
            <v>材料費：その他弱電２</v>
          </cell>
        </row>
        <row r="1462">
          <cell r="A1462">
            <v>836031</v>
          </cell>
          <cell r="B1462" t="str">
            <v>材料費：その他弱電３</v>
          </cell>
        </row>
        <row r="1463">
          <cell r="A1463">
            <v>837011</v>
          </cell>
          <cell r="B1463" t="str">
            <v>材料費：電話設備</v>
          </cell>
        </row>
        <row r="1464">
          <cell r="A1464">
            <v>838011</v>
          </cell>
          <cell r="B1464" t="str">
            <v>材料費：自動火災報知設備</v>
          </cell>
        </row>
        <row r="1465">
          <cell r="A1465">
            <v>839011</v>
          </cell>
          <cell r="B1465" t="str">
            <v>材料費：防火扉排煙設備</v>
          </cell>
        </row>
        <row r="1466">
          <cell r="A1466">
            <v>840011</v>
          </cell>
          <cell r="B1466" t="str">
            <v>材料費：ガス漏れ警報設備</v>
          </cell>
        </row>
        <row r="1467">
          <cell r="A1467">
            <v>841011</v>
          </cell>
          <cell r="B1467" t="str">
            <v>材料費：非常警報設備</v>
          </cell>
        </row>
        <row r="1468">
          <cell r="A1468">
            <v>842011</v>
          </cell>
          <cell r="B1468" t="str">
            <v>材料費：消火設備</v>
          </cell>
        </row>
        <row r="1469">
          <cell r="A1469">
            <v>843011</v>
          </cell>
          <cell r="B1469" t="str">
            <v>材料費：光関係機器</v>
          </cell>
        </row>
        <row r="1470">
          <cell r="A1470">
            <v>844011</v>
          </cell>
          <cell r="B1470" t="str">
            <v>材料費：光ケーブル</v>
          </cell>
        </row>
        <row r="1471">
          <cell r="A1471">
            <v>845011</v>
          </cell>
          <cell r="B1471" t="str">
            <v>材料費：アンダーカーペット関係機器</v>
          </cell>
        </row>
        <row r="1472">
          <cell r="A1472">
            <v>846011</v>
          </cell>
          <cell r="B1472" t="str">
            <v>材料費：アンダーカーペットケーブル</v>
          </cell>
        </row>
        <row r="1473">
          <cell r="A1473">
            <v>847011</v>
          </cell>
          <cell r="B1473" t="str">
            <v>材料費：ＩＣＳ関係機器</v>
          </cell>
        </row>
        <row r="1474">
          <cell r="A1474">
            <v>848011</v>
          </cell>
          <cell r="B1474" t="str">
            <v>材料費：ＩＣＳ関係ケーブル</v>
          </cell>
        </row>
        <row r="1475">
          <cell r="A1475">
            <v>849011</v>
          </cell>
          <cell r="B1475" t="str">
            <v>材料費：計装機器</v>
          </cell>
        </row>
        <row r="1476">
          <cell r="A1476">
            <v>850011</v>
          </cell>
          <cell r="B1476" t="str">
            <v>材料費：避雷針設備</v>
          </cell>
        </row>
        <row r="1477">
          <cell r="A1477">
            <v>851011</v>
          </cell>
          <cell r="B1477" t="str">
            <v>材料費：無影灯設備</v>
          </cell>
        </row>
        <row r="1478">
          <cell r="A1478">
            <v>852011</v>
          </cell>
          <cell r="B1478" t="str">
            <v>材料費：メディカルユニット</v>
          </cell>
        </row>
        <row r="1479">
          <cell r="A1479">
            <v>853011</v>
          </cell>
          <cell r="B1479" t="str">
            <v>材料費：投薬表示設備</v>
          </cell>
        </row>
        <row r="1480">
          <cell r="A1480">
            <v>854011</v>
          </cell>
          <cell r="B1480" t="str">
            <v>材料費：建設機械及び工具</v>
          </cell>
        </row>
        <row r="1481">
          <cell r="A1481">
            <v>855011</v>
          </cell>
          <cell r="B1481" t="str">
            <v>材料費：換気扇・天井扇類</v>
          </cell>
        </row>
        <row r="1482">
          <cell r="A1482">
            <v>856011</v>
          </cell>
          <cell r="B1482" t="str">
            <v>材料費：その他設備１</v>
          </cell>
        </row>
        <row r="1483">
          <cell r="A1483">
            <v>856021</v>
          </cell>
          <cell r="B1483" t="str">
            <v>材料費：その他設備２</v>
          </cell>
        </row>
        <row r="1484">
          <cell r="A1484">
            <v>856031</v>
          </cell>
          <cell r="B1484" t="str">
            <v>材料費：その他設備３</v>
          </cell>
        </row>
        <row r="1485">
          <cell r="A1485">
            <v>856041</v>
          </cell>
          <cell r="B1485" t="str">
            <v>材料費：予備品</v>
          </cell>
        </row>
        <row r="1486">
          <cell r="A1486">
            <v>857012</v>
          </cell>
          <cell r="B1486" t="str">
            <v>材料費：電線</v>
          </cell>
        </row>
        <row r="1487">
          <cell r="A1487">
            <v>857022</v>
          </cell>
          <cell r="B1487" t="str">
            <v>材料費：ケ－ブル（内品）</v>
          </cell>
        </row>
        <row r="1488">
          <cell r="A1488">
            <v>857032</v>
          </cell>
          <cell r="B1488" t="str">
            <v>材料費：ケ－ブル（外品）</v>
          </cell>
        </row>
        <row r="1489">
          <cell r="A1489">
            <v>857042</v>
          </cell>
          <cell r="B1489" t="str">
            <v>材料費：分岐処理材</v>
          </cell>
        </row>
        <row r="1490">
          <cell r="A1490">
            <v>857052</v>
          </cell>
          <cell r="B1490" t="str">
            <v>材料費：端末処理材</v>
          </cell>
        </row>
        <row r="1491">
          <cell r="A1491">
            <v>857062</v>
          </cell>
          <cell r="B1491" t="str">
            <v>材料費：銅棒・銅帯</v>
          </cell>
        </row>
        <row r="1492">
          <cell r="A1492">
            <v>858012</v>
          </cell>
          <cell r="B1492" t="str">
            <v>材料費：バスダクト</v>
          </cell>
        </row>
        <row r="1493">
          <cell r="A1493">
            <v>859012</v>
          </cell>
          <cell r="B1493" t="str">
            <v>材料費：ミニバスダクト</v>
          </cell>
        </row>
        <row r="1494">
          <cell r="A1494">
            <v>860012</v>
          </cell>
          <cell r="B1494" t="str">
            <v>材料費：ファクトライン</v>
          </cell>
        </row>
        <row r="1495">
          <cell r="A1495">
            <v>861012</v>
          </cell>
          <cell r="B1495" t="str">
            <v>材料費：電線管</v>
          </cell>
        </row>
        <row r="1496">
          <cell r="A1496">
            <v>861022</v>
          </cell>
          <cell r="B1496" t="str">
            <v>材料費：電線管付属品</v>
          </cell>
        </row>
        <row r="1497">
          <cell r="A1497">
            <v>862012</v>
          </cell>
          <cell r="B1497" t="str">
            <v>材料費：フロアダクト</v>
          </cell>
        </row>
        <row r="1498">
          <cell r="A1498">
            <v>863012</v>
          </cell>
          <cell r="B1498" t="str">
            <v>材料費：ヘッダ－ダクト</v>
          </cell>
        </row>
        <row r="1499">
          <cell r="A1499">
            <v>864012</v>
          </cell>
          <cell r="B1499" t="str">
            <v>材料費：電気室組立材</v>
          </cell>
        </row>
        <row r="1500">
          <cell r="A1500">
            <v>865012</v>
          </cell>
          <cell r="B1500" t="str">
            <v>材料費：アウトレットボックス類</v>
          </cell>
        </row>
        <row r="1501">
          <cell r="A1501">
            <v>866012</v>
          </cell>
          <cell r="B1501" t="str">
            <v>材料費：プルﾎﾞｯｸｽ類</v>
          </cell>
        </row>
        <row r="1502">
          <cell r="A1502">
            <v>867012</v>
          </cell>
          <cell r="B1502" t="str">
            <v>材料費：ワイヤリングダクト</v>
          </cell>
        </row>
        <row r="1503">
          <cell r="A1503">
            <v>868012</v>
          </cell>
          <cell r="B1503" t="str">
            <v>材料費：ｹｰﾌﾞﾙﾗｯｸ類</v>
          </cell>
        </row>
        <row r="1504">
          <cell r="A1504">
            <v>869012</v>
          </cell>
          <cell r="B1504" t="str">
            <v>材料費：レースウェイ類</v>
          </cell>
        </row>
        <row r="1505">
          <cell r="A1505">
            <v>870012</v>
          </cell>
          <cell r="B1505" t="str">
            <v>材料費：配線器具類</v>
          </cell>
        </row>
        <row r="1506">
          <cell r="A1506">
            <v>871012</v>
          </cell>
          <cell r="B1506" t="str">
            <v>材料費：架線材料</v>
          </cell>
        </row>
        <row r="1507">
          <cell r="A1507">
            <v>872012</v>
          </cell>
          <cell r="B1507" t="str">
            <v>材料費：管路</v>
          </cell>
        </row>
        <row r="1508">
          <cell r="A1508">
            <v>873012</v>
          </cell>
          <cell r="B1508" t="str">
            <v>材料費：管路（コンクリート）</v>
          </cell>
        </row>
        <row r="1509">
          <cell r="A1509">
            <v>874012</v>
          </cell>
          <cell r="B1509" t="str">
            <v>材料費：マンホール類</v>
          </cell>
        </row>
        <row r="1510">
          <cell r="A1510">
            <v>875012</v>
          </cell>
          <cell r="B1510" t="str">
            <v>材料費：接地材</v>
          </cell>
        </row>
        <row r="1511">
          <cell r="A1511">
            <v>876012</v>
          </cell>
          <cell r="B1511" t="str">
            <v>材料費：支持材</v>
          </cell>
        </row>
        <row r="1512">
          <cell r="A1512">
            <v>877012</v>
          </cell>
          <cell r="B1512" t="str">
            <v>材料費：防火処理材</v>
          </cell>
        </row>
        <row r="1513">
          <cell r="A1513">
            <v>878012</v>
          </cell>
          <cell r="B1513" t="str">
            <v>材料費：鋼材類</v>
          </cell>
        </row>
        <row r="1514">
          <cell r="A1514">
            <v>879012</v>
          </cell>
          <cell r="B1514" t="str">
            <v>材料費：計装材料</v>
          </cell>
        </row>
        <row r="1515">
          <cell r="A1515">
            <v>880012</v>
          </cell>
          <cell r="B1515" t="str">
            <v>材料費：基礎工事</v>
          </cell>
        </row>
        <row r="1516">
          <cell r="A1516">
            <v>881012</v>
          </cell>
          <cell r="B1516" t="str">
            <v>材料費：仮枠材</v>
          </cell>
        </row>
        <row r="1517">
          <cell r="A1517">
            <v>882012</v>
          </cell>
          <cell r="B1517" t="str">
            <v>材料費：切込費（補強費含）</v>
          </cell>
        </row>
        <row r="1518">
          <cell r="A1518">
            <v>883012</v>
          </cell>
          <cell r="B1518" t="str">
            <v>材料費：雑材消耗品</v>
          </cell>
        </row>
        <row r="1519">
          <cell r="A1519">
            <v>884012</v>
          </cell>
          <cell r="B1519" t="str">
            <v>材料費：その他材料</v>
          </cell>
        </row>
        <row r="1520">
          <cell r="A1520">
            <v>890012</v>
          </cell>
          <cell r="B1520" t="str">
            <v>材料費：塗装費</v>
          </cell>
        </row>
        <row r="1521">
          <cell r="A1521">
            <v>891012</v>
          </cell>
          <cell r="B1521" t="str">
            <v>材料費：はつり補修費</v>
          </cell>
        </row>
        <row r="1522">
          <cell r="A1522">
            <v>892012</v>
          </cell>
          <cell r="B1522" t="str">
            <v>材料費：電工費</v>
          </cell>
        </row>
        <row r="1523">
          <cell r="A1523">
            <v>893012</v>
          </cell>
          <cell r="B1523" t="str">
            <v>材料費：撤去費</v>
          </cell>
        </row>
        <row r="1524">
          <cell r="A1524">
            <v>894012</v>
          </cell>
          <cell r="B1524" t="str">
            <v>材料費：土工費</v>
          </cell>
        </row>
        <row r="1525">
          <cell r="A1525">
            <v>895012</v>
          </cell>
          <cell r="B1525" t="str">
            <v>材料費：運搬費</v>
          </cell>
        </row>
        <row r="1526">
          <cell r="A1526">
            <v>896012</v>
          </cell>
          <cell r="B1526" t="str">
            <v>材料費：搬入（重量物）</v>
          </cell>
        </row>
        <row r="1527">
          <cell r="A1527">
            <v>897012</v>
          </cell>
          <cell r="B1527" t="str">
            <v>材料費：諸手続費</v>
          </cell>
        </row>
        <row r="1528">
          <cell r="A1528">
            <v>898012</v>
          </cell>
          <cell r="B1528" t="str">
            <v>材料費：梱包輸送費</v>
          </cell>
        </row>
        <row r="1529">
          <cell r="A1529">
            <v>899012</v>
          </cell>
          <cell r="B1529" t="str">
            <v>材料費：その他諸工費</v>
          </cell>
        </row>
        <row r="1530">
          <cell r="A1530">
            <v>899192</v>
          </cell>
          <cell r="B1530" t="str">
            <v>材料費：その他</v>
          </cell>
        </row>
        <row r="1531">
          <cell r="A1531" t="str">
            <v>B12301</v>
          </cell>
          <cell r="B1531" t="str">
            <v>外注費：外注材料費</v>
          </cell>
        </row>
        <row r="1532">
          <cell r="A1532" t="str">
            <v>B12302</v>
          </cell>
          <cell r="B1532" t="str">
            <v>外注費：外注工費</v>
          </cell>
        </row>
        <row r="1533">
          <cell r="A1533" t="str">
            <v>B12303</v>
          </cell>
          <cell r="B1533" t="str">
            <v>外注費：外注経費</v>
          </cell>
        </row>
        <row r="1534">
          <cell r="A1534" t="str">
            <v>C40102</v>
          </cell>
          <cell r="B1534" t="str">
            <v>仮設経費：仮設物組立解体費</v>
          </cell>
        </row>
        <row r="1535">
          <cell r="A1535" t="str">
            <v>C40104</v>
          </cell>
          <cell r="B1535" t="str">
            <v>仮設経費：仮設材料修繕費</v>
          </cell>
        </row>
        <row r="1536">
          <cell r="A1536" t="str">
            <v>C40105</v>
          </cell>
          <cell r="B1536" t="str">
            <v>仮設経費：賦金</v>
          </cell>
        </row>
        <row r="1537">
          <cell r="A1537" t="str">
            <v>C40178</v>
          </cell>
          <cell r="B1537" t="str">
            <v>仮設経費：レンタル料１年未満</v>
          </cell>
        </row>
        <row r="1538">
          <cell r="A1538" t="str">
            <v>C40179</v>
          </cell>
          <cell r="B1538" t="str">
            <v>仮設経費：レンタル料１年以上</v>
          </cell>
        </row>
        <row r="1539">
          <cell r="A1539" t="str">
            <v>C40188</v>
          </cell>
          <cell r="B1539" t="str">
            <v>仮設経費：リース費用（仮設物賃借料）</v>
          </cell>
        </row>
        <row r="1540">
          <cell r="A1540" t="str">
            <v>C40199</v>
          </cell>
          <cell r="B1540" t="str">
            <v>仮設経費：その他</v>
          </cell>
        </row>
        <row r="1541">
          <cell r="A1541" t="str">
            <v>C40201</v>
          </cell>
          <cell r="B1541" t="str">
            <v>動力用水光熱費：電気代</v>
          </cell>
        </row>
        <row r="1542">
          <cell r="A1542" t="str">
            <v>C40202</v>
          </cell>
          <cell r="B1542" t="str">
            <v>動力用水光熱費：ガス料</v>
          </cell>
        </row>
        <row r="1543">
          <cell r="A1543" t="str">
            <v>C40203</v>
          </cell>
          <cell r="B1543" t="str">
            <v>動力用水光熱費：水道料</v>
          </cell>
        </row>
        <row r="1544">
          <cell r="A1544" t="str">
            <v>C40204</v>
          </cell>
          <cell r="B1544" t="str">
            <v>動力用水光熱費：暖房用燃料</v>
          </cell>
        </row>
        <row r="1545">
          <cell r="A1545" t="str">
            <v>C40205</v>
          </cell>
          <cell r="B1545" t="str">
            <v>動力用水光熱費：車両用燃料潤滑油</v>
          </cell>
        </row>
        <row r="1546">
          <cell r="A1546" t="str">
            <v>C40210</v>
          </cell>
          <cell r="B1546" t="str">
            <v>動力用水光熱費：動力電灯予納金</v>
          </cell>
        </row>
        <row r="1547">
          <cell r="A1547" t="str">
            <v>C40299</v>
          </cell>
          <cell r="B1547" t="str">
            <v>動力用水光熱費：その他</v>
          </cell>
        </row>
        <row r="1548">
          <cell r="A1548" t="str">
            <v>C40301</v>
          </cell>
          <cell r="B1548" t="str">
            <v>運搬費：運送費</v>
          </cell>
        </row>
        <row r="1549">
          <cell r="A1549" t="str">
            <v>C40302</v>
          </cell>
          <cell r="B1549" t="str">
            <v>運搬費：庸車代（貨物用）</v>
          </cell>
        </row>
        <row r="1550">
          <cell r="A1550" t="str">
            <v>C40303</v>
          </cell>
          <cell r="B1550" t="str">
            <v>運搬費：空輸費・超過手荷物料</v>
          </cell>
        </row>
        <row r="1551">
          <cell r="A1551" t="str">
            <v>C40304</v>
          </cell>
          <cell r="B1551" t="str">
            <v>運搬費：船積輸送費</v>
          </cell>
        </row>
        <row r="1552">
          <cell r="A1552" t="str">
            <v>C40378</v>
          </cell>
          <cell r="B1552" t="str">
            <v>運搬費：レンタル料１年未満</v>
          </cell>
        </row>
        <row r="1553">
          <cell r="A1553" t="str">
            <v>C40379</v>
          </cell>
          <cell r="B1553" t="str">
            <v>運搬費：レンタル料１年以上</v>
          </cell>
        </row>
        <row r="1554">
          <cell r="A1554" t="str">
            <v>C40388</v>
          </cell>
          <cell r="B1554" t="str">
            <v>運搬費：リース費用</v>
          </cell>
        </row>
        <row r="1555">
          <cell r="A1555" t="str">
            <v>C40399</v>
          </cell>
          <cell r="B1555" t="str">
            <v>運搬費：その他</v>
          </cell>
        </row>
        <row r="1556">
          <cell r="A1556" t="str">
            <v>C40401</v>
          </cell>
          <cell r="B1556" t="str">
            <v>機械等経費：機械装置社内使用料</v>
          </cell>
        </row>
        <row r="1557">
          <cell r="A1557" t="str">
            <v>C40402</v>
          </cell>
          <cell r="B1557" t="str">
            <v>機械等経費：機械装置使用料徴収額</v>
          </cell>
        </row>
        <row r="1558">
          <cell r="A1558" t="str">
            <v>C40478</v>
          </cell>
          <cell r="B1558" t="str">
            <v>機械等経費：レンタル料１年未満</v>
          </cell>
        </row>
        <row r="1559">
          <cell r="A1559" t="str">
            <v>C40479</v>
          </cell>
          <cell r="B1559" t="str">
            <v>機械等経費：レンタル料１年以上</v>
          </cell>
        </row>
        <row r="1560">
          <cell r="A1560" t="str">
            <v>C40488</v>
          </cell>
          <cell r="B1560" t="str">
            <v>機械等経費：リース費用（機械装置賃借料）</v>
          </cell>
        </row>
        <row r="1561">
          <cell r="A1561" t="str">
            <v>C40499</v>
          </cell>
          <cell r="B1561" t="str">
            <v>機械等経費：その他</v>
          </cell>
        </row>
        <row r="1562">
          <cell r="A1562" t="str">
            <v>C40801</v>
          </cell>
          <cell r="B1562" t="str">
            <v>労務管理費：国内労務管理費</v>
          </cell>
        </row>
        <row r="1563">
          <cell r="A1563" t="str">
            <v>C41501</v>
          </cell>
          <cell r="B1563" t="str">
            <v>福利厚生費：慶弔見舞金</v>
          </cell>
        </row>
        <row r="1564">
          <cell r="A1564" t="str">
            <v>C41502</v>
          </cell>
          <cell r="B1564" t="str">
            <v>福利厚生費：共済会会社負担</v>
          </cell>
        </row>
        <row r="1565">
          <cell r="A1565" t="str">
            <v>C41503</v>
          </cell>
          <cell r="B1565" t="str">
            <v>福利厚生費：文体活動補助金</v>
          </cell>
        </row>
        <row r="1566">
          <cell r="A1566" t="str">
            <v>C41504</v>
          </cell>
          <cell r="B1566" t="str">
            <v>福利厚生費：慰安行事補助金</v>
          </cell>
        </row>
        <row r="1567">
          <cell r="A1567" t="str">
            <v>C41505</v>
          </cell>
          <cell r="B1567" t="str">
            <v>福利厚生費：公私傷病手当</v>
          </cell>
        </row>
        <row r="1568">
          <cell r="A1568" t="str">
            <v>C41506</v>
          </cell>
          <cell r="B1568" t="str">
            <v>福利厚生費：労災法定外補償費</v>
          </cell>
        </row>
        <row r="1569">
          <cell r="A1569" t="str">
            <v>C41507</v>
          </cell>
          <cell r="B1569" t="str">
            <v>福利厚生費：医療費</v>
          </cell>
        </row>
        <row r="1570">
          <cell r="A1570" t="str">
            <v>C41508</v>
          </cell>
          <cell r="B1570" t="str">
            <v>福利厚生費：作業服事務服</v>
          </cell>
        </row>
        <row r="1571">
          <cell r="A1571" t="str">
            <v>C41509</v>
          </cell>
          <cell r="B1571" t="str">
            <v>福利厚生費：社員安全用具代</v>
          </cell>
        </row>
        <row r="1572">
          <cell r="A1572" t="str">
            <v>C41510</v>
          </cell>
          <cell r="B1572" t="str">
            <v>福利厚生費：団体定期保険料</v>
          </cell>
        </row>
        <row r="1573">
          <cell r="A1573" t="str">
            <v>C41515</v>
          </cell>
          <cell r="B1573" t="str">
            <v>福利厚生費：慶弔見舞品</v>
          </cell>
        </row>
        <row r="1574">
          <cell r="A1574" t="str">
            <v>C41516</v>
          </cell>
          <cell r="B1574" t="str">
            <v>福利厚生費：衛生厚生費</v>
          </cell>
        </row>
        <row r="1575">
          <cell r="A1575" t="str">
            <v>C41531</v>
          </cell>
          <cell r="B1575" t="str">
            <v>福利厚生費：社宅家賃支払額</v>
          </cell>
        </row>
        <row r="1576">
          <cell r="A1576" t="str">
            <v>C41532</v>
          </cell>
          <cell r="B1576" t="str">
            <v>福利厚生費：社宅料徴収額</v>
          </cell>
        </row>
        <row r="1577">
          <cell r="A1577" t="str">
            <v>C41539</v>
          </cell>
          <cell r="B1577" t="str">
            <v>福利厚生費：社宅諸経費</v>
          </cell>
        </row>
        <row r="1578">
          <cell r="A1578" t="str">
            <v>C41541</v>
          </cell>
          <cell r="B1578" t="str">
            <v>福利厚生費：海外現地宿舎経費</v>
          </cell>
        </row>
        <row r="1579">
          <cell r="A1579" t="str">
            <v>C41542</v>
          </cell>
          <cell r="B1579" t="str">
            <v>福利厚生費：海外慰問品（国内購入分）</v>
          </cell>
        </row>
        <row r="1580">
          <cell r="A1580" t="str">
            <v>C41578</v>
          </cell>
          <cell r="B1580" t="str">
            <v>福利厚生費：レンタル料１年未満</v>
          </cell>
        </row>
        <row r="1581">
          <cell r="A1581" t="str">
            <v>C41579</v>
          </cell>
          <cell r="B1581" t="str">
            <v>福利厚生費：レンタル料１年以上</v>
          </cell>
        </row>
        <row r="1582">
          <cell r="A1582" t="str">
            <v>C41588</v>
          </cell>
          <cell r="B1582" t="str">
            <v>福利厚生費：リース費用（福利厚生費）</v>
          </cell>
        </row>
        <row r="1583">
          <cell r="A1583" t="str">
            <v>C41599</v>
          </cell>
          <cell r="B1583" t="str">
            <v>福利厚生費：その他</v>
          </cell>
        </row>
        <row r="1584">
          <cell r="A1584" t="str">
            <v>C41601</v>
          </cell>
          <cell r="B1584" t="str">
            <v>事務用品費：文房具</v>
          </cell>
        </row>
        <row r="1585">
          <cell r="A1585" t="str">
            <v>C41602</v>
          </cell>
          <cell r="B1585" t="str">
            <v>事務用品費：事務用機器備品購入代</v>
          </cell>
        </row>
        <row r="1586">
          <cell r="A1586" t="str">
            <v>C41603</v>
          </cell>
          <cell r="B1586" t="str">
            <v>事務用品費：新聞・雑誌・図書</v>
          </cell>
        </row>
        <row r="1587">
          <cell r="A1587" t="str">
            <v>C41604</v>
          </cell>
          <cell r="B1587" t="str">
            <v>事務用品費：写真代</v>
          </cell>
        </row>
        <row r="1588">
          <cell r="A1588" t="str">
            <v>C41605</v>
          </cell>
          <cell r="B1588" t="str">
            <v>事務用品費：印刷代</v>
          </cell>
        </row>
        <row r="1589">
          <cell r="A1589" t="str">
            <v>C41606</v>
          </cell>
          <cell r="B1589" t="str">
            <v>事務用品費：コピー代</v>
          </cell>
        </row>
        <row r="1590">
          <cell r="A1590" t="str">
            <v>C41621</v>
          </cell>
          <cell r="B1590" t="str">
            <v>事務用品費：コンピュータリース料</v>
          </cell>
        </row>
        <row r="1591">
          <cell r="A1591" t="str">
            <v>C41622</v>
          </cell>
          <cell r="B1591" t="str">
            <v>事務用品費：コンピュータ関係費用</v>
          </cell>
        </row>
        <row r="1592">
          <cell r="A1592" t="str">
            <v>C41628</v>
          </cell>
          <cell r="B1592" t="str">
            <v>事務用品費：コンピュータレンタル料１年未満</v>
          </cell>
        </row>
        <row r="1593">
          <cell r="A1593" t="str">
            <v>C41629</v>
          </cell>
          <cell r="B1593" t="str">
            <v>事務用品費：コンピュータレンタル料１年以上</v>
          </cell>
        </row>
        <row r="1594">
          <cell r="A1594" t="str">
            <v>C41678</v>
          </cell>
          <cell r="B1594" t="str">
            <v>事務用品費：事務機器レンタル料１年未満</v>
          </cell>
        </row>
        <row r="1595">
          <cell r="A1595" t="str">
            <v>C41679</v>
          </cell>
          <cell r="B1595" t="str">
            <v>事務用品費：事務機器レンタル料１年以上</v>
          </cell>
        </row>
        <row r="1596">
          <cell r="A1596" t="str">
            <v>C41688</v>
          </cell>
          <cell r="B1596" t="str">
            <v>事務用品費：リース費用（事務用機器）</v>
          </cell>
        </row>
        <row r="1597">
          <cell r="A1597" t="str">
            <v>C41699</v>
          </cell>
          <cell r="B1597" t="str">
            <v>事務用品費：その他</v>
          </cell>
        </row>
        <row r="1598">
          <cell r="A1598" t="str">
            <v>C41801</v>
          </cell>
          <cell r="B1598" t="str">
            <v>通信費：郵便料</v>
          </cell>
        </row>
        <row r="1599">
          <cell r="A1599" t="str">
            <v>C42901</v>
          </cell>
          <cell r="B1599" t="str">
            <v>雑費：一般会費</v>
          </cell>
        </row>
        <row r="1600">
          <cell r="A1600" t="str">
            <v>C42902</v>
          </cell>
          <cell r="B1600" t="str">
            <v>雑費：設備協力会会費（交際費除）</v>
          </cell>
        </row>
        <row r="1601">
          <cell r="A1601" t="str">
            <v>C42903</v>
          </cell>
          <cell r="B1601" t="str">
            <v>雑費：会議費</v>
          </cell>
        </row>
        <row r="1602">
          <cell r="A1602" t="str">
            <v>C42906</v>
          </cell>
          <cell r="B1602" t="str">
            <v>雑費：講習会費用</v>
          </cell>
        </row>
        <row r="1603">
          <cell r="A1603" t="str">
            <v>C42907</v>
          </cell>
          <cell r="B1603" t="str">
            <v>雑費：集合教育費用</v>
          </cell>
        </row>
        <row r="1604">
          <cell r="A1604" t="str">
            <v>C42908</v>
          </cell>
          <cell r="B1604" t="str">
            <v>雑費：免許資格取得費用</v>
          </cell>
        </row>
        <row r="1605">
          <cell r="A1605" t="str">
            <v>C42909</v>
          </cell>
          <cell r="B1605" t="str">
            <v>雑費：弁護士・会計士等報酬</v>
          </cell>
        </row>
        <row r="1606">
          <cell r="A1606" t="str">
            <v>C42910</v>
          </cell>
          <cell r="B1606" t="str">
            <v>雑費：信用調査費用</v>
          </cell>
        </row>
        <row r="1607">
          <cell r="A1607" t="str">
            <v>C42912</v>
          </cell>
          <cell r="B1607" t="str">
            <v>雑費：社員表彰費用</v>
          </cell>
        </row>
        <row r="1608">
          <cell r="A1608" t="str">
            <v>C42914</v>
          </cell>
          <cell r="B1608" t="str">
            <v>雑費：業務委託料（応役費）</v>
          </cell>
        </row>
        <row r="1609">
          <cell r="A1609" t="str">
            <v>C42915</v>
          </cell>
          <cell r="B1609" t="str">
            <v>雑費：仲介手数料</v>
          </cell>
        </row>
        <row r="1610">
          <cell r="A1610" t="str">
            <v>C42916</v>
          </cell>
          <cell r="B1610" t="str">
            <v>雑費：残業食事代</v>
          </cell>
        </row>
        <row r="1611">
          <cell r="A1611" t="str">
            <v>C42917</v>
          </cell>
          <cell r="B1611" t="str">
            <v>雑費：為替差額</v>
          </cell>
        </row>
        <row r="1612">
          <cell r="A1612" t="str">
            <v>C42918</v>
          </cell>
          <cell r="B1612" t="str">
            <v>雑費：振込手数料</v>
          </cell>
        </row>
        <row r="1613">
          <cell r="A1613" t="str">
            <v>C42919</v>
          </cell>
          <cell r="B1613" t="str">
            <v>雑費：振込手数料徴収額</v>
          </cell>
        </row>
        <row r="1614">
          <cell r="A1614" t="str">
            <v>C42921</v>
          </cell>
          <cell r="B1614" t="str">
            <v>雑費：一般会費</v>
          </cell>
        </row>
        <row r="1615">
          <cell r="A1615" t="str">
            <v>C42925</v>
          </cell>
          <cell r="B1615" t="str">
            <v>雑費：社内応役費</v>
          </cell>
        </row>
        <row r="1616">
          <cell r="A1616" t="str">
            <v>C42926</v>
          </cell>
          <cell r="B1616" t="str">
            <v>雑費：社内応役費戻入額</v>
          </cell>
        </row>
        <row r="1617">
          <cell r="A1617" t="str">
            <v>C42927</v>
          </cell>
          <cell r="B1617" t="str">
            <v>雑費：労働派遣料</v>
          </cell>
        </row>
        <row r="1618">
          <cell r="A1618" t="str">
            <v>C42930</v>
          </cell>
          <cell r="B1618" t="str">
            <v>雑費：業務委託料（応役費：積算/外注依頼）</v>
          </cell>
        </row>
        <row r="1619">
          <cell r="A1619" t="str">
            <v>C42931</v>
          </cell>
          <cell r="B1619" t="str">
            <v>雑費：業務委託料（応役費：設計/外注依頼）</v>
          </cell>
        </row>
        <row r="1620">
          <cell r="A1620" t="str">
            <v>C42932</v>
          </cell>
          <cell r="B1620" t="str">
            <v>雑費：業務委託料（応役費：CAD/外注依頼）</v>
          </cell>
        </row>
        <row r="1621">
          <cell r="A1621" t="str">
            <v>C42933</v>
          </cell>
          <cell r="B1621" t="str">
            <v>雑費：業務委託料（応役費：その他）</v>
          </cell>
        </row>
        <row r="1622">
          <cell r="A1622" t="str">
            <v>C42950</v>
          </cell>
          <cell r="B1622" t="str">
            <v>雑費：残材売却による戻入額</v>
          </cell>
        </row>
        <row r="1623">
          <cell r="A1623" t="str">
            <v>C42999</v>
          </cell>
          <cell r="B1623" t="str">
            <v>雑費：その他</v>
          </cell>
        </row>
        <row r="1624">
          <cell r="A1624" t="str">
            <v>D60501</v>
          </cell>
          <cell r="B1624" t="str">
            <v>福利厚生費：慶弔見舞金</v>
          </cell>
        </row>
        <row r="1625">
          <cell r="A1625" t="str">
            <v>D60502</v>
          </cell>
          <cell r="B1625" t="str">
            <v>福利厚生費：共済会会社負担</v>
          </cell>
        </row>
        <row r="1626">
          <cell r="A1626" t="str">
            <v>D60503</v>
          </cell>
          <cell r="B1626" t="str">
            <v>福利厚生費：文体活動補助金</v>
          </cell>
        </row>
        <row r="1627">
          <cell r="A1627" t="str">
            <v>D60504</v>
          </cell>
          <cell r="B1627" t="str">
            <v>福利厚生費：慰安行事補助金</v>
          </cell>
        </row>
        <row r="1628">
          <cell r="A1628" t="str">
            <v>D60505</v>
          </cell>
          <cell r="B1628" t="str">
            <v>福利厚生費：公私傷病手当</v>
          </cell>
        </row>
        <row r="1629">
          <cell r="A1629" t="str">
            <v>D60506</v>
          </cell>
          <cell r="B1629" t="str">
            <v>福利厚生費：労災法定外補償費</v>
          </cell>
        </row>
        <row r="1630">
          <cell r="A1630" t="str">
            <v>D60507</v>
          </cell>
          <cell r="B1630" t="str">
            <v>福利厚生費：医療費</v>
          </cell>
        </row>
        <row r="1631">
          <cell r="A1631" t="str">
            <v>D60508</v>
          </cell>
          <cell r="B1631" t="str">
            <v>福利厚生費：作業服事務服</v>
          </cell>
        </row>
        <row r="1632">
          <cell r="A1632" t="str">
            <v>D60509</v>
          </cell>
          <cell r="B1632" t="str">
            <v>福利厚生費：社員安全用具代</v>
          </cell>
        </row>
        <row r="1633">
          <cell r="A1633" t="str">
            <v>D60510</v>
          </cell>
          <cell r="B1633" t="str">
            <v>福利厚生費：団体定期保険料</v>
          </cell>
        </row>
        <row r="1634">
          <cell r="A1634" t="str">
            <v>D60511</v>
          </cell>
          <cell r="B1634" t="str">
            <v>福利厚生費：食堂経費</v>
          </cell>
        </row>
        <row r="1635">
          <cell r="A1635" t="str">
            <v>D60512</v>
          </cell>
          <cell r="B1635" t="str">
            <v>福利厚生費：財形融資利子補給</v>
          </cell>
        </row>
        <row r="1636">
          <cell r="A1636" t="str">
            <v>D60513</v>
          </cell>
          <cell r="B1636" t="str">
            <v>福利厚生費：厚生年金基金事務費掛金</v>
          </cell>
        </row>
        <row r="1637">
          <cell r="A1637" t="str">
            <v>D60514</v>
          </cell>
          <cell r="B1637" t="str">
            <v>福利厚生費：保養厚生施設負担経費</v>
          </cell>
        </row>
        <row r="1638">
          <cell r="A1638" t="str">
            <v>D60515</v>
          </cell>
          <cell r="B1638" t="str">
            <v>福利厚生費：慶弔見舞品</v>
          </cell>
        </row>
        <row r="1639">
          <cell r="A1639" t="str">
            <v>D60516</v>
          </cell>
          <cell r="B1639" t="str">
            <v>福利厚生費：衛生厚生費</v>
          </cell>
        </row>
        <row r="1640">
          <cell r="A1640" t="str">
            <v>D60517</v>
          </cell>
          <cell r="B1640" t="str">
            <v>福利厚生費：持株会奨励金</v>
          </cell>
        </row>
        <row r="1641">
          <cell r="A1641" t="str">
            <v>D60518</v>
          </cell>
          <cell r="B1641" t="str">
            <v>福利厚生費：寮ガス代</v>
          </cell>
        </row>
        <row r="1642">
          <cell r="A1642" t="str">
            <v>D60519</v>
          </cell>
          <cell r="B1642" t="str">
            <v>福利厚生費：寮電気代</v>
          </cell>
        </row>
        <row r="1643">
          <cell r="A1643" t="str">
            <v>D60520</v>
          </cell>
          <cell r="B1643" t="str">
            <v>福利厚生費：寮テレビ受信料</v>
          </cell>
        </row>
        <row r="1644">
          <cell r="A1644" t="str">
            <v>D60521</v>
          </cell>
          <cell r="B1644" t="str">
            <v>福利厚生費：寮家賃</v>
          </cell>
        </row>
        <row r="1645">
          <cell r="A1645" t="str">
            <v>D60522</v>
          </cell>
          <cell r="B1645" t="str">
            <v>福利厚生費：寮修繕維持費</v>
          </cell>
        </row>
        <row r="1646">
          <cell r="A1646" t="str">
            <v>D60523</v>
          </cell>
          <cell r="B1646" t="str">
            <v>福利厚生費：寮水道代</v>
          </cell>
        </row>
        <row r="1647">
          <cell r="A1647" t="str">
            <v>D60524</v>
          </cell>
          <cell r="B1647" t="str">
            <v>福利厚生費：寮電話料</v>
          </cell>
        </row>
        <row r="1648">
          <cell r="A1648" t="str">
            <v>D60525</v>
          </cell>
          <cell r="B1648" t="str">
            <v>福利厚生費：寮人件費</v>
          </cell>
        </row>
        <row r="1649">
          <cell r="A1649" t="str">
            <v>D60526</v>
          </cell>
          <cell r="B1649" t="str">
            <v>福利厚生費：寮費徴収額</v>
          </cell>
        </row>
        <row r="1650">
          <cell r="A1650" t="str">
            <v>D60527</v>
          </cell>
          <cell r="B1650" t="str">
            <v>福利厚生費：保養厚生施設費徴収額</v>
          </cell>
        </row>
        <row r="1651">
          <cell r="A1651" t="str">
            <v>D60528</v>
          </cell>
          <cell r="B1651" t="str">
            <v>福利厚生費：寮定期補修費点検費</v>
          </cell>
        </row>
        <row r="1652">
          <cell r="A1652" t="str">
            <v>D60529</v>
          </cell>
          <cell r="B1652" t="str">
            <v>福利厚生費：寮諸経費</v>
          </cell>
        </row>
        <row r="1653">
          <cell r="A1653" t="str">
            <v>D60530</v>
          </cell>
          <cell r="B1653" t="str">
            <v>福利厚生費：寮食堂備品費</v>
          </cell>
        </row>
        <row r="1654">
          <cell r="A1654" t="str">
            <v>D60531</v>
          </cell>
          <cell r="B1654" t="str">
            <v>福利厚生費：社宅家賃支払額</v>
          </cell>
        </row>
        <row r="1655">
          <cell r="A1655" t="str">
            <v>D60532</v>
          </cell>
          <cell r="B1655" t="str">
            <v>福利厚生費：社宅料徴収額</v>
          </cell>
        </row>
        <row r="1656">
          <cell r="A1656" t="str">
            <v>D60539</v>
          </cell>
          <cell r="B1656" t="str">
            <v>福利厚生費：社宅諸経費</v>
          </cell>
        </row>
        <row r="1657">
          <cell r="A1657" t="str">
            <v>D60542</v>
          </cell>
          <cell r="B1657" t="str">
            <v>福利厚生費：海外慰問品</v>
          </cell>
        </row>
        <row r="1658">
          <cell r="A1658" t="str">
            <v>D60578</v>
          </cell>
          <cell r="B1658" t="str">
            <v>福利厚生費：レンタル料１年未満</v>
          </cell>
        </row>
        <row r="1659">
          <cell r="A1659" t="str">
            <v>D60579</v>
          </cell>
          <cell r="B1659" t="str">
            <v>福利厚生費：レンタル料１年以上</v>
          </cell>
        </row>
        <row r="1660">
          <cell r="A1660" t="str">
            <v>D60588</v>
          </cell>
          <cell r="B1660" t="str">
            <v>福利厚生費：リース費用（福利厚生費）</v>
          </cell>
        </row>
        <row r="1661">
          <cell r="A1661" t="str">
            <v>D60599</v>
          </cell>
          <cell r="B1661" t="str">
            <v>福利厚生費：その他</v>
          </cell>
        </row>
        <row r="1662">
          <cell r="A1662" t="str">
            <v>D60601</v>
          </cell>
          <cell r="B1662" t="str">
            <v>修繕維持費：建物修繕維持費</v>
          </cell>
        </row>
        <row r="1663">
          <cell r="A1663" t="str">
            <v>D60701</v>
          </cell>
          <cell r="B1663" t="str">
            <v>事務用品費：文房具</v>
          </cell>
        </row>
        <row r="1664">
          <cell r="A1664" t="str">
            <v>D60702</v>
          </cell>
          <cell r="B1664" t="str">
            <v>事務用品費：事務用機器備品購入代</v>
          </cell>
        </row>
        <row r="1665">
          <cell r="A1665" t="str">
            <v>D60703</v>
          </cell>
          <cell r="B1665" t="str">
            <v>事務用品費：新聞・雑誌・図書</v>
          </cell>
        </row>
        <row r="1666">
          <cell r="A1666" t="str">
            <v>D60704</v>
          </cell>
          <cell r="B1666" t="str">
            <v>事務用品費：写真代</v>
          </cell>
        </row>
        <row r="1667">
          <cell r="A1667" t="str">
            <v>D60705</v>
          </cell>
          <cell r="B1667" t="str">
            <v>事務用品費：印刷代</v>
          </cell>
        </row>
        <row r="1668">
          <cell r="A1668" t="str">
            <v>D60706</v>
          </cell>
          <cell r="B1668" t="str">
            <v>事務用品費：コピー代</v>
          </cell>
        </row>
        <row r="1669">
          <cell r="A1669" t="str">
            <v>D60721</v>
          </cell>
          <cell r="B1669" t="str">
            <v>事務用品費：コンピュータリース料</v>
          </cell>
        </row>
        <row r="1670">
          <cell r="A1670" t="str">
            <v>D60722</v>
          </cell>
          <cell r="B1670" t="str">
            <v>事務用品費：コンピュータ関係費用</v>
          </cell>
        </row>
        <row r="1671">
          <cell r="A1671" t="str">
            <v>D60728</v>
          </cell>
          <cell r="B1671" t="str">
            <v>事務用品費：レンタル料１年未満</v>
          </cell>
        </row>
        <row r="1672">
          <cell r="A1672" t="str">
            <v>D60729</v>
          </cell>
          <cell r="B1672" t="str">
            <v>事務用品費：レンタル料１年以上</v>
          </cell>
        </row>
        <row r="1673">
          <cell r="A1673" t="str">
            <v>D60778</v>
          </cell>
          <cell r="B1673" t="str">
            <v>事務用品費：レンタル料１年未満</v>
          </cell>
        </row>
        <row r="1674">
          <cell r="A1674" t="str">
            <v>D60779</v>
          </cell>
          <cell r="B1674" t="str">
            <v>事務用品費：レンタル料１年以上</v>
          </cell>
        </row>
        <row r="1675">
          <cell r="A1675" t="str">
            <v>D60788</v>
          </cell>
          <cell r="B1675" t="str">
            <v>事務用品費：リース費用（事務用機器）</v>
          </cell>
        </row>
        <row r="1676">
          <cell r="A1676" t="str">
            <v>D60799</v>
          </cell>
          <cell r="B1676" t="str">
            <v>事務用品費：その他</v>
          </cell>
        </row>
        <row r="1677">
          <cell r="A1677" t="str">
            <v>D60901</v>
          </cell>
          <cell r="B1677" t="str">
            <v>運搬費：運送費</v>
          </cell>
        </row>
        <row r="1678">
          <cell r="A1678" t="str">
            <v>D60902</v>
          </cell>
          <cell r="B1678" t="str">
            <v>運搬費：庸車代（貨物用）</v>
          </cell>
        </row>
        <row r="1679">
          <cell r="A1679" t="str">
            <v>D60903</v>
          </cell>
          <cell r="B1679" t="str">
            <v>運搬費：空輸費・超過手荷物料</v>
          </cell>
        </row>
        <row r="1680">
          <cell r="A1680" t="str">
            <v>D60904</v>
          </cell>
          <cell r="B1680" t="str">
            <v>運搬費：船積輸送費</v>
          </cell>
        </row>
        <row r="1681">
          <cell r="A1681" t="str">
            <v>D60978</v>
          </cell>
          <cell r="B1681" t="str">
            <v>運搬費：レンタル料１年未満</v>
          </cell>
        </row>
        <row r="1682">
          <cell r="A1682" t="str">
            <v>D60979</v>
          </cell>
          <cell r="B1682" t="str">
            <v>運搬費：レンタル料１年以上</v>
          </cell>
        </row>
        <row r="1683">
          <cell r="A1683" t="str">
            <v>D60988</v>
          </cell>
          <cell r="B1683" t="str">
            <v>運搬費：リース費用（運搬用車両）</v>
          </cell>
        </row>
        <row r="1684">
          <cell r="A1684" t="str">
            <v>D60999</v>
          </cell>
          <cell r="B1684" t="str">
            <v>運搬費：その他</v>
          </cell>
        </row>
        <row r="1685">
          <cell r="A1685" t="str">
            <v>D61001</v>
          </cell>
          <cell r="B1685" t="str">
            <v>通信費：郵便料</v>
          </cell>
        </row>
        <row r="1686">
          <cell r="A1686" t="str">
            <v>D61101</v>
          </cell>
          <cell r="B1686" t="str">
            <v>動力用水光熱費：電気代</v>
          </cell>
        </row>
        <row r="1687">
          <cell r="A1687" t="str">
            <v>D61102</v>
          </cell>
          <cell r="B1687" t="str">
            <v>動力用水光熱費：ガス料</v>
          </cell>
        </row>
        <row r="1688">
          <cell r="A1688" t="str">
            <v>D61103</v>
          </cell>
          <cell r="B1688" t="str">
            <v>動力用水光熱費：水道料</v>
          </cell>
        </row>
        <row r="1689">
          <cell r="A1689" t="str">
            <v>D61104</v>
          </cell>
          <cell r="B1689" t="str">
            <v>動力用水光熱費：暖房用燃料</v>
          </cell>
        </row>
        <row r="1690">
          <cell r="A1690" t="str">
            <v>D61105</v>
          </cell>
          <cell r="B1690" t="str">
            <v>動力用水光熱費：車両用燃料潤滑油</v>
          </cell>
        </row>
        <row r="1691">
          <cell r="A1691" t="str">
            <v>D61199</v>
          </cell>
          <cell r="B1691" t="str">
            <v>動力用水光熱費：その他</v>
          </cell>
        </row>
        <row r="1692">
          <cell r="A1692" t="str">
            <v>D61201</v>
          </cell>
          <cell r="B1692" t="str">
            <v>調査研究費：調査研究費</v>
          </cell>
        </row>
        <row r="1693">
          <cell r="A1693" t="str">
            <v>D62901</v>
          </cell>
          <cell r="B1693" t="str">
            <v>雑費：一般会費</v>
          </cell>
        </row>
        <row r="1694">
          <cell r="A1694" t="str">
            <v>D62903</v>
          </cell>
          <cell r="B1694" t="str">
            <v>雑費：会議費</v>
          </cell>
        </row>
        <row r="1695">
          <cell r="A1695" t="str">
            <v>D62904</v>
          </cell>
          <cell r="B1695" t="str">
            <v>雑費：株式代行手数料</v>
          </cell>
        </row>
        <row r="1696">
          <cell r="A1696" t="str">
            <v>D62905</v>
          </cell>
          <cell r="B1696" t="str">
            <v>雑費：持株投資会事務手数料</v>
          </cell>
        </row>
        <row r="1697">
          <cell r="A1697" t="str">
            <v>D62906</v>
          </cell>
          <cell r="B1697" t="str">
            <v>雑費：講習会費用</v>
          </cell>
        </row>
        <row r="1698">
          <cell r="A1698" t="str">
            <v>D62907</v>
          </cell>
          <cell r="B1698" t="str">
            <v>雑費：集合教育費用</v>
          </cell>
        </row>
        <row r="1699">
          <cell r="A1699" t="str">
            <v>D62908</v>
          </cell>
          <cell r="B1699" t="str">
            <v>雑費：免許資格取得費用</v>
          </cell>
        </row>
        <row r="1700">
          <cell r="A1700" t="str">
            <v>D62909</v>
          </cell>
          <cell r="B1700" t="str">
            <v>雑費：弁護士・会計士等報酬</v>
          </cell>
        </row>
        <row r="1701">
          <cell r="A1701" t="str">
            <v>D62910</v>
          </cell>
          <cell r="B1701" t="str">
            <v>雑費：信用調査費用</v>
          </cell>
        </row>
        <row r="1702">
          <cell r="A1702" t="str">
            <v>D62911</v>
          </cell>
          <cell r="B1702" t="str">
            <v>雑費：技術経営指導料</v>
          </cell>
        </row>
        <row r="1703">
          <cell r="A1703" t="str">
            <v>D62912</v>
          </cell>
          <cell r="B1703" t="str">
            <v>雑費：社員表彰費用</v>
          </cell>
        </row>
        <row r="1704">
          <cell r="A1704" t="str">
            <v>D62913</v>
          </cell>
          <cell r="B1704" t="str">
            <v>雑費：採用諸経費（交際費除）</v>
          </cell>
        </row>
        <row r="1705">
          <cell r="A1705" t="str">
            <v>D62914</v>
          </cell>
          <cell r="B1705" t="str">
            <v>雑費：業務委託料（応役費）</v>
          </cell>
        </row>
        <row r="1706">
          <cell r="A1706" t="str">
            <v>D62915</v>
          </cell>
          <cell r="B1706" t="str">
            <v>雑費：仲介手数料</v>
          </cell>
        </row>
        <row r="1707">
          <cell r="A1707" t="str">
            <v>D62916</v>
          </cell>
          <cell r="B1707" t="str">
            <v>雑費：残業食事代</v>
          </cell>
        </row>
        <row r="1708">
          <cell r="A1708" t="str">
            <v>D62917</v>
          </cell>
          <cell r="B1708" t="str">
            <v>雑費：為替差額</v>
          </cell>
        </row>
        <row r="1709">
          <cell r="A1709" t="str">
            <v>D62918</v>
          </cell>
          <cell r="B1709" t="str">
            <v>雑費：振込手数料</v>
          </cell>
        </row>
        <row r="1710">
          <cell r="A1710" t="str">
            <v>D62919</v>
          </cell>
          <cell r="B1710" t="str">
            <v>雑費：振込手数料徴収額</v>
          </cell>
        </row>
        <row r="1711">
          <cell r="A1711" t="str">
            <v>D62921</v>
          </cell>
          <cell r="B1711" t="str">
            <v>雑費：一般会費</v>
          </cell>
        </row>
        <row r="1712">
          <cell r="A1712" t="str">
            <v>D62925</v>
          </cell>
          <cell r="B1712" t="str">
            <v>雑費：社内応役費</v>
          </cell>
        </row>
        <row r="1713">
          <cell r="A1713" t="str">
            <v>D62926</v>
          </cell>
          <cell r="B1713" t="str">
            <v>雑費：社内応役費戻入額</v>
          </cell>
        </row>
        <row r="1714">
          <cell r="A1714" t="str">
            <v>D62927</v>
          </cell>
          <cell r="B1714" t="str">
            <v>雑費：労働派遣料</v>
          </cell>
        </row>
        <row r="1715">
          <cell r="A1715" t="str">
            <v>D62999</v>
          </cell>
          <cell r="B1715" t="str">
            <v>雑費：その他</v>
          </cell>
        </row>
      </sheetData>
      <sheetData sheetId="5">
        <row r="3">
          <cell r="A3">
            <v>90010001</v>
          </cell>
          <cell r="B3" t="str">
            <v>日本光機工業（株）</v>
          </cell>
        </row>
        <row r="4">
          <cell r="A4">
            <v>90010101</v>
          </cell>
          <cell r="B4" t="str">
            <v>北日本電線（株）</v>
          </cell>
        </row>
        <row r="5">
          <cell r="A5">
            <v>90010201</v>
          </cell>
          <cell r="B5" t="str">
            <v>（株）東京電機</v>
          </cell>
        </row>
        <row r="6">
          <cell r="A6">
            <v>90010301</v>
          </cell>
          <cell r="B6" t="str">
            <v>日立建機（株）</v>
          </cell>
        </row>
        <row r="7">
          <cell r="A7">
            <v>90010401</v>
          </cell>
          <cell r="B7" t="str">
            <v>（株）佐山製作所</v>
          </cell>
        </row>
        <row r="8">
          <cell r="A8">
            <v>90010501</v>
          </cell>
          <cell r="B8" t="str">
            <v>三井精機工業（株）</v>
          </cell>
        </row>
        <row r="9">
          <cell r="A9">
            <v>90010601</v>
          </cell>
          <cell r="B9" t="str">
            <v>センタック（株）</v>
          </cell>
        </row>
        <row r="10">
          <cell r="A10">
            <v>90010701</v>
          </cell>
          <cell r="B10" t="str">
            <v>共和電機産業（株）</v>
          </cell>
        </row>
        <row r="11">
          <cell r="A11">
            <v>90010801</v>
          </cell>
          <cell r="B11" t="str">
            <v>北海道大崎電気（株）</v>
          </cell>
        </row>
        <row r="12">
          <cell r="A12">
            <v>90011101</v>
          </cell>
          <cell r="B12" t="str">
            <v>パナソニック（株）</v>
          </cell>
        </row>
        <row r="13">
          <cell r="A13">
            <v>90011201</v>
          </cell>
          <cell r="B13" t="str">
            <v>三菱電機（株）</v>
          </cell>
        </row>
        <row r="14">
          <cell r="A14">
            <v>90011301</v>
          </cell>
          <cell r="B14" t="str">
            <v>（株）日立製作所</v>
          </cell>
        </row>
        <row r="15">
          <cell r="A15">
            <v>90011401</v>
          </cell>
          <cell r="B15" t="str">
            <v>（株）東芝</v>
          </cell>
        </row>
        <row r="16">
          <cell r="A16">
            <v>90011501</v>
          </cell>
          <cell r="B16" t="str">
            <v>（株）ダイヘン</v>
          </cell>
        </row>
        <row r="17">
          <cell r="A17">
            <v>90011601</v>
          </cell>
          <cell r="B17" t="str">
            <v>ニチコン（株）</v>
          </cell>
        </row>
        <row r="18">
          <cell r="A18">
            <v>90011701</v>
          </cell>
          <cell r="B18" t="str">
            <v>日新電機（株）</v>
          </cell>
        </row>
        <row r="19">
          <cell r="A19">
            <v>90011801</v>
          </cell>
          <cell r="B19" t="str">
            <v>（株）戸上電機製作所</v>
          </cell>
        </row>
        <row r="20">
          <cell r="A20">
            <v>90011901</v>
          </cell>
          <cell r="B20" t="str">
            <v>富士電機（株）</v>
          </cell>
        </row>
        <row r="21">
          <cell r="A21">
            <v>90012001</v>
          </cell>
          <cell r="B21" t="str">
            <v>川崎重工業（株）</v>
          </cell>
        </row>
        <row r="22">
          <cell r="A22">
            <v>90012101</v>
          </cell>
          <cell r="B22" t="str">
            <v>（株）クボタ</v>
          </cell>
        </row>
        <row r="23">
          <cell r="A23">
            <v>90012201</v>
          </cell>
          <cell r="B23" t="str">
            <v>ヤンマー（株）</v>
          </cell>
        </row>
        <row r="24">
          <cell r="A24">
            <v>90012301</v>
          </cell>
          <cell r="B24" t="str">
            <v>（株）明電舎</v>
          </cell>
        </row>
        <row r="25">
          <cell r="A25">
            <v>90012501</v>
          </cell>
          <cell r="B25" t="str">
            <v>（株）ユアサコーポレーシ</v>
          </cell>
        </row>
        <row r="26">
          <cell r="A26">
            <v>90012601</v>
          </cell>
          <cell r="B26" t="str">
            <v>日本電池（株）</v>
          </cell>
        </row>
        <row r="27">
          <cell r="A27">
            <v>90012701</v>
          </cell>
          <cell r="B27" t="str">
            <v>寺崎電気産業（株）</v>
          </cell>
        </row>
        <row r="28">
          <cell r="A28">
            <v>90012901</v>
          </cell>
          <cell r="B28" t="str">
            <v>ハピネスデンキ（株）</v>
          </cell>
        </row>
        <row r="29">
          <cell r="A29">
            <v>90013001</v>
          </cell>
          <cell r="B29" t="str">
            <v>（株）日満</v>
          </cell>
        </row>
        <row r="30">
          <cell r="A30">
            <v>90013101</v>
          </cell>
          <cell r="B30" t="str">
            <v>内外電機（株）</v>
          </cell>
        </row>
        <row r="31">
          <cell r="A31">
            <v>90013201</v>
          </cell>
          <cell r="B31" t="str">
            <v>（株）下平電機製作所</v>
          </cell>
        </row>
        <row r="32">
          <cell r="A32">
            <v>90013301</v>
          </cell>
          <cell r="B32" t="str">
            <v>（株）新愛知電機製作所</v>
          </cell>
        </row>
        <row r="33">
          <cell r="A33">
            <v>90013401</v>
          </cell>
          <cell r="B33" t="str">
            <v>（株）かわでん</v>
          </cell>
        </row>
        <row r="34">
          <cell r="A34">
            <v>90013501</v>
          </cell>
          <cell r="B34" t="str">
            <v>アズビル（株）</v>
          </cell>
        </row>
        <row r="35">
          <cell r="A35">
            <v>90013601</v>
          </cell>
          <cell r="B35" t="str">
            <v>（株）ホタルクス</v>
          </cell>
        </row>
        <row r="36">
          <cell r="A36">
            <v>90013701</v>
          </cell>
          <cell r="B36" t="str">
            <v>大光電機（株）</v>
          </cell>
        </row>
        <row r="37">
          <cell r="A37">
            <v>90013801</v>
          </cell>
          <cell r="B37" t="str">
            <v>岩崎電気（株）</v>
          </cell>
        </row>
        <row r="38">
          <cell r="A38">
            <v>90013901</v>
          </cell>
          <cell r="B38" t="str">
            <v>三洋電機（株）</v>
          </cell>
        </row>
        <row r="39">
          <cell r="A39">
            <v>90014001</v>
          </cell>
          <cell r="B39" t="str">
            <v>（株）ユーデン</v>
          </cell>
        </row>
        <row r="40">
          <cell r="A40">
            <v>90014201</v>
          </cell>
          <cell r="B40" t="str">
            <v>（株）ＹＡＭＡＧＩＷＡ</v>
          </cell>
        </row>
        <row r="41">
          <cell r="A41">
            <v>90014301</v>
          </cell>
          <cell r="B41" t="str">
            <v>シチズンＴＩＣ（株）</v>
          </cell>
        </row>
        <row r="42">
          <cell r="A42">
            <v>90014401</v>
          </cell>
          <cell r="B42" t="str">
            <v>セイコータイムシステム（株）</v>
          </cell>
        </row>
        <row r="43">
          <cell r="A43">
            <v>90014501</v>
          </cell>
          <cell r="B43" t="str">
            <v>（株）ＪＶＣケンウッド</v>
          </cell>
        </row>
        <row r="44">
          <cell r="A44">
            <v>90014601</v>
          </cell>
          <cell r="B44" t="str">
            <v>アイホン（株）</v>
          </cell>
        </row>
        <row r="45">
          <cell r="A45">
            <v>90014701</v>
          </cell>
          <cell r="B45" t="str">
            <v>ＴＯＡ（株）</v>
          </cell>
        </row>
        <row r="46">
          <cell r="A46">
            <v>90014801</v>
          </cell>
          <cell r="B46" t="str">
            <v>八木アンテナ（株）</v>
          </cell>
        </row>
        <row r="47">
          <cell r="A47">
            <v>90014901</v>
          </cell>
          <cell r="B47" t="str">
            <v>ＤＸアンテナ（株）</v>
          </cell>
        </row>
        <row r="48">
          <cell r="A48">
            <v>90015001</v>
          </cell>
          <cell r="B48" t="str">
            <v>山田照明（株）</v>
          </cell>
        </row>
        <row r="49">
          <cell r="A49">
            <v>90015101</v>
          </cell>
          <cell r="B49" t="str">
            <v>能美防災（株）</v>
          </cell>
        </row>
        <row r="50">
          <cell r="A50">
            <v>90015201</v>
          </cell>
          <cell r="B50" t="str">
            <v>ニッタン（株）</v>
          </cell>
        </row>
        <row r="51">
          <cell r="A51">
            <v>90015301</v>
          </cell>
          <cell r="B51" t="str">
            <v>ホーチキ（株）</v>
          </cell>
        </row>
        <row r="52">
          <cell r="A52">
            <v>90015401</v>
          </cell>
          <cell r="B52" t="str">
            <v>東京避雷針工業（株）</v>
          </cell>
        </row>
        <row r="53">
          <cell r="A53">
            <v>90015501</v>
          </cell>
          <cell r="B53" t="str">
            <v>大阪避雷針工業（株）</v>
          </cell>
        </row>
        <row r="54">
          <cell r="A54">
            <v>90015601</v>
          </cell>
          <cell r="B54" t="str">
            <v>ＮＩＰエンジニアリング（株）</v>
          </cell>
        </row>
        <row r="55">
          <cell r="A55">
            <v>90016901</v>
          </cell>
          <cell r="B55" t="str">
            <v>［無効］松下電工トキメックビルシステム（株）</v>
          </cell>
        </row>
        <row r="56">
          <cell r="A56">
            <v>90017001</v>
          </cell>
          <cell r="B56" t="str">
            <v>ジョンソンコントロールズ（株）</v>
          </cell>
        </row>
        <row r="57">
          <cell r="A57">
            <v>90017101</v>
          </cell>
          <cell r="B57" t="str">
            <v>住友電気工業（株）</v>
          </cell>
        </row>
        <row r="58">
          <cell r="A58">
            <v>90017201</v>
          </cell>
          <cell r="B58" t="str">
            <v>古河電気工業（株）</v>
          </cell>
        </row>
        <row r="59">
          <cell r="A59">
            <v>90017301</v>
          </cell>
          <cell r="B59" t="str">
            <v>（株）フジクラ</v>
          </cell>
        </row>
        <row r="60">
          <cell r="A60">
            <v>90017401</v>
          </cell>
          <cell r="B60" t="str">
            <v>日立電線（株）</v>
          </cell>
        </row>
        <row r="61">
          <cell r="A61">
            <v>90017501</v>
          </cell>
          <cell r="B61" t="str">
            <v>昭和電線ケーブルシステム（株）</v>
          </cell>
        </row>
        <row r="62">
          <cell r="A62">
            <v>90017601</v>
          </cell>
          <cell r="B62" t="str">
            <v>三菱電線工業（株）</v>
          </cell>
        </row>
        <row r="63">
          <cell r="A63">
            <v>90017701</v>
          </cell>
          <cell r="B63" t="str">
            <v>住友電装（株）</v>
          </cell>
        </row>
        <row r="64">
          <cell r="A64">
            <v>90017801</v>
          </cell>
          <cell r="B64" t="str">
            <v>トヨクニ電線（株）</v>
          </cell>
        </row>
        <row r="65">
          <cell r="A65">
            <v>90017901</v>
          </cell>
          <cell r="B65" t="str">
            <v>住友電工産業電線（株）</v>
          </cell>
        </row>
        <row r="66">
          <cell r="A66">
            <v>90018001</v>
          </cell>
          <cell r="B66" t="str">
            <v>華陽電線（株）</v>
          </cell>
        </row>
        <row r="67">
          <cell r="A67">
            <v>90018101</v>
          </cell>
          <cell r="B67" t="str">
            <v>冨士電線（株）</v>
          </cell>
        </row>
        <row r="68">
          <cell r="A68">
            <v>90018201</v>
          </cell>
          <cell r="B68" t="str">
            <v>沖電線（株）</v>
          </cell>
        </row>
        <row r="69">
          <cell r="A69">
            <v>90018301</v>
          </cell>
          <cell r="B69" t="str">
            <v>住電ＨＳＴケーブル（株）</v>
          </cell>
        </row>
        <row r="70">
          <cell r="A70">
            <v>90018401</v>
          </cell>
          <cell r="B70" t="str">
            <v>（株）因幡電機製作所</v>
          </cell>
        </row>
        <row r="71">
          <cell r="A71">
            <v>90018501</v>
          </cell>
          <cell r="B71" t="str">
            <v>中立電機（株）</v>
          </cell>
        </row>
        <row r="72">
          <cell r="A72">
            <v>90018901</v>
          </cell>
          <cell r="B72" t="str">
            <v>杉生電機（株）</v>
          </cell>
        </row>
        <row r="73">
          <cell r="A73">
            <v>90019001</v>
          </cell>
          <cell r="B73" t="str">
            <v>三葉能率電機（株）</v>
          </cell>
        </row>
        <row r="74">
          <cell r="A74">
            <v>90019101</v>
          </cell>
          <cell r="B74" t="str">
            <v>その他</v>
          </cell>
        </row>
        <row r="75">
          <cell r="A75">
            <v>90019501</v>
          </cell>
          <cell r="B75" t="str">
            <v>ＴＤＫラムダ（株）</v>
          </cell>
        </row>
        <row r="76">
          <cell r="A76">
            <v>90020101</v>
          </cell>
          <cell r="B76" t="str">
            <v>（株）井上電機製作所</v>
          </cell>
        </row>
        <row r="77">
          <cell r="A77">
            <v>90020201</v>
          </cell>
          <cell r="B77" t="str">
            <v>沖電気工業（株）</v>
          </cell>
        </row>
        <row r="78">
          <cell r="A78">
            <v>90020301</v>
          </cell>
          <cell r="B78" t="str">
            <v>日本電気（株）</v>
          </cell>
        </row>
        <row r="79">
          <cell r="A79">
            <v>90020401</v>
          </cell>
          <cell r="B79" t="str">
            <v>富士通（株）</v>
          </cell>
        </row>
        <row r="80">
          <cell r="A80">
            <v>90020501</v>
          </cell>
          <cell r="B80" t="str">
            <v>宇賀神電機（株）</v>
          </cell>
        </row>
        <row r="81">
          <cell r="A81">
            <v>90020601</v>
          </cell>
          <cell r="B81" t="str">
            <v>大崎電気システムズ（株）</v>
          </cell>
        </row>
        <row r="82">
          <cell r="A82">
            <v>90020701</v>
          </cell>
          <cell r="B82" t="str">
            <v>伊予電機（株）</v>
          </cell>
        </row>
        <row r="83">
          <cell r="A83">
            <v>90020801</v>
          </cell>
          <cell r="B83" t="str">
            <v>奥井電機（株）</v>
          </cell>
        </row>
        <row r="84">
          <cell r="A84">
            <v>90020901</v>
          </cell>
          <cell r="B84" t="str">
            <v>（株）勝亦電機製作所</v>
          </cell>
        </row>
        <row r="85">
          <cell r="A85">
            <v>90021101</v>
          </cell>
          <cell r="B85" t="str">
            <v>京都精工電機（株）</v>
          </cell>
        </row>
        <row r="86">
          <cell r="A86">
            <v>90021201</v>
          </cell>
          <cell r="B86" t="str">
            <v>［無効］黒沢電機工業（株）</v>
          </cell>
        </row>
        <row r="87">
          <cell r="A87">
            <v>90021301</v>
          </cell>
          <cell r="B87" t="str">
            <v>（株）草川電機製作所</v>
          </cell>
        </row>
        <row r="88">
          <cell r="A88">
            <v>90021401</v>
          </cell>
          <cell r="B88" t="str">
            <v>久保誠電気興業（株）</v>
          </cell>
        </row>
        <row r="89">
          <cell r="A89">
            <v>90021501</v>
          </cell>
          <cell r="B89" t="str">
            <v>（株）国分電機</v>
          </cell>
        </row>
        <row r="90">
          <cell r="A90">
            <v>90021601</v>
          </cell>
          <cell r="B90" t="str">
            <v>ＮＡＣ（株）</v>
          </cell>
        </row>
        <row r="91">
          <cell r="A91">
            <v>90021701</v>
          </cell>
          <cell r="B91" t="str">
            <v>香東電機（株）</v>
          </cell>
        </row>
        <row r="92">
          <cell r="A92">
            <v>90021801</v>
          </cell>
          <cell r="B92" t="str">
            <v>新日電機（株）</v>
          </cell>
        </row>
        <row r="93">
          <cell r="A93">
            <v>90021901</v>
          </cell>
          <cell r="B93" t="str">
            <v>（株）白川電機製作所</v>
          </cell>
        </row>
        <row r="94">
          <cell r="A94">
            <v>90022001</v>
          </cell>
          <cell r="B94" t="str">
            <v>（株）新岩村電機製作所</v>
          </cell>
        </row>
        <row r="95">
          <cell r="A95">
            <v>90022101</v>
          </cell>
          <cell r="B95" t="str">
            <v>セイリツ工業（株）</v>
          </cell>
        </row>
        <row r="96">
          <cell r="A96">
            <v>90022201</v>
          </cell>
          <cell r="B96" t="str">
            <v>（株）正興電機製作所</v>
          </cell>
        </row>
        <row r="97">
          <cell r="A97">
            <v>90022301</v>
          </cell>
          <cell r="B97" t="str">
            <v>（株）大同電機製作所</v>
          </cell>
        </row>
        <row r="98">
          <cell r="A98">
            <v>90022401</v>
          </cell>
          <cell r="B98" t="str">
            <v>（株）大日製作所</v>
          </cell>
        </row>
        <row r="99">
          <cell r="A99">
            <v>90022501</v>
          </cell>
          <cell r="B99" t="str">
            <v>高砂電機工業（株）</v>
          </cell>
        </row>
        <row r="100">
          <cell r="A100">
            <v>90022601</v>
          </cell>
          <cell r="B100" t="str">
            <v>大正電機製造（株）</v>
          </cell>
        </row>
        <row r="101">
          <cell r="A101">
            <v>90022701</v>
          </cell>
          <cell r="B101" t="str">
            <v>（株）東亜電機製作所</v>
          </cell>
        </row>
        <row r="102">
          <cell r="A102">
            <v>90022801</v>
          </cell>
          <cell r="B102" t="str">
            <v>（株）東光高岳</v>
          </cell>
        </row>
        <row r="103">
          <cell r="A103">
            <v>90022901</v>
          </cell>
          <cell r="B103" t="str">
            <v>ダイシン機材（株）（廃業</v>
          </cell>
        </row>
        <row r="104">
          <cell r="A104">
            <v>90023001</v>
          </cell>
          <cell r="B104" t="str">
            <v>（株）特立電機製作所</v>
          </cell>
        </row>
        <row r="105">
          <cell r="A105">
            <v>90023101</v>
          </cell>
          <cell r="B105" t="str">
            <v>（株）東北電機製作所</v>
          </cell>
        </row>
        <row r="106">
          <cell r="A106">
            <v>90023201</v>
          </cell>
          <cell r="B106" t="str">
            <v>（株）トーカイパネル</v>
          </cell>
        </row>
        <row r="107">
          <cell r="A107">
            <v>90023301</v>
          </cell>
          <cell r="B107" t="str">
            <v>（株）別川製作所</v>
          </cell>
        </row>
        <row r="108">
          <cell r="A108">
            <v>90023401</v>
          </cell>
          <cell r="B108" t="str">
            <v>三邦電機工業（株）</v>
          </cell>
        </row>
        <row r="109">
          <cell r="A109">
            <v>90023501</v>
          </cell>
          <cell r="B109" t="str">
            <v>（株）三星電機製作所</v>
          </cell>
        </row>
        <row r="110">
          <cell r="A110">
            <v>90023601</v>
          </cell>
          <cell r="B110" t="str">
            <v>三河電機（株）</v>
          </cell>
        </row>
        <row r="111">
          <cell r="A111">
            <v>90023701</v>
          </cell>
          <cell r="B111" t="str">
            <v>明工産業（株）</v>
          </cell>
        </row>
        <row r="112">
          <cell r="A112">
            <v>90023801</v>
          </cell>
          <cell r="B112" t="str">
            <v>（株）明洋製作所</v>
          </cell>
        </row>
        <row r="113">
          <cell r="A113">
            <v>90023901</v>
          </cell>
          <cell r="B113" t="str">
            <v>（株）ワイム</v>
          </cell>
        </row>
        <row r="114">
          <cell r="A114">
            <v>90024001</v>
          </cell>
          <cell r="B114" t="str">
            <v>（株）和歌山電機製作所</v>
          </cell>
        </row>
        <row r="115">
          <cell r="A115">
            <v>90024101</v>
          </cell>
          <cell r="B115" t="str">
            <v>河村電器産業（株）</v>
          </cell>
        </row>
        <row r="116">
          <cell r="A116">
            <v>90024201</v>
          </cell>
          <cell r="B116" t="str">
            <v>テンパール工業（株）</v>
          </cell>
        </row>
        <row r="117">
          <cell r="A117">
            <v>90024301</v>
          </cell>
          <cell r="B117" t="str">
            <v>愛知電機（株）</v>
          </cell>
        </row>
        <row r="118">
          <cell r="A118">
            <v>90024401</v>
          </cell>
          <cell r="B118" t="str">
            <v>（株）キューヘン</v>
          </cell>
        </row>
        <row r="119">
          <cell r="A119">
            <v>90024501</v>
          </cell>
          <cell r="B119" t="str">
            <v>四変テック（株）</v>
          </cell>
        </row>
        <row r="120">
          <cell r="A120">
            <v>90024601</v>
          </cell>
          <cell r="B120" t="str">
            <v>（株）指月電機製作所</v>
          </cell>
        </row>
        <row r="121">
          <cell r="A121">
            <v>90024701</v>
          </cell>
          <cell r="B121" t="str">
            <v>エナジーサポート（株）</v>
          </cell>
        </row>
        <row r="122">
          <cell r="A122">
            <v>90024801</v>
          </cell>
          <cell r="B122" t="str">
            <v>利昌工業（株）</v>
          </cell>
        </row>
        <row r="123">
          <cell r="A123">
            <v>90024901</v>
          </cell>
          <cell r="B123" t="str">
            <v>［無効］パナソニック（株）</v>
          </cell>
        </row>
        <row r="124">
          <cell r="A124">
            <v>90025001</v>
          </cell>
          <cell r="B124" t="str">
            <v>石川島播磨重工業（株）</v>
          </cell>
        </row>
        <row r="125">
          <cell r="A125">
            <v>90025101</v>
          </cell>
          <cell r="B125" t="str">
            <v>ダイハツディーゼル（株）</v>
          </cell>
        </row>
        <row r="126">
          <cell r="A126">
            <v>90025201</v>
          </cell>
          <cell r="B126" t="str">
            <v>（株）ＩＨＩ原動機</v>
          </cell>
        </row>
        <row r="127">
          <cell r="A127">
            <v>90025301</v>
          </cell>
          <cell r="B127" t="str">
            <v>三菱重工業（株）</v>
          </cell>
        </row>
        <row r="128">
          <cell r="A128">
            <v>90025401</v>
          </cell>
          <cell r="B128" t="str">
            <v>東洋電機製造（株）</v>
          </cell>
        </row>
        <row r="129">
          <cell r="A129">
            <v>90025601</v>
          </cell>
          <cell r="B129" t="str">
            <v>西芝電機（株）</v>
          </cell>
        </row>
        <row r="130">
          <cell r="A130">
            <v>90025701</v>
          </cell>
          <cell r="B130" t="str">
            <v>日立化成（株）</v>
          </cell>
        </row>
        <row r="131">
          <cell r="A131">
            <v>90025801</v>
          </cell>
          <cell r="B131" t="str">
            <v>古河電池（株）</v>
          </cell>
        </row>
        <row r="132">
          <cell r="A132">
            <v>90025901</v>
          </cell>
          <cell r="B132" t="str">
            <v>［無効］松下電池工業（株）</v>
          </cell>
        </row>
        <row r="133">
          <cell r="A133">
            <v>90026001</v>
          </cell>
          <cell r="B133" t="str">
            <v>伊東電機（株）</v>
          </cell>
        </row>
        <row r="134">
          <cell r="A134">
            <v>90026101</v>
          </cell>
          <cell r="B134" t="str">
            <v>オーデリック（株）</v>
          </cell>
        </row>
        <row r="135">
          <cell r="A135">
            <v>90026201</v>
          </cell>
          <cell r="B135" t="str">
            <v>星和電機（株）</v>
          </cell>
        </row>
        <row r="136">
          <cell r="A136">
            <v>90026301</v>
          </cell>
          <cell r="B136" t="str">
            <v>東芝ライテック（株）</v>
          </cell>
        </row>
        <row r="137">
          <cell r="A137">
            <v>90026401</v>
          </cell>
          <cell r="B137" t="str">
            <v>マックスレイ（株）</v>
          </cell>
        </row>
        <row r="138">
          <cell r="A138">
            <v>90026501</v>
          </cell>
          <cell r="B138" t="str">
            <v>森電機（株）</v>
          </cell>
        </row>
        <row r="139">
          <cell r="A139">
            <v>90026601</v>
          </cell>
          <cell r="B139" t="str">
            <v>ソニー（株）</v>
          </cell>
        </row>
        <row r="140">
          <cell r="A140">
            <v>90026701</v>
          </cell>
          <cell r="B140" t="str">
            <v>［無効］松下通信工業（株）</v>
          </cell>
        </row>
        <row r="141">
          <cell r="A141">
            <v>90026801</v>
          </cell>
          <cell r="B141" t="str">
            <v>ＮＥＣアンテン（株）</v>
          </cell>
        </row>
        <row r="142">
          <cell r="A142">
            <v>90026901</v>
          </cell>
          <cell r="B142" t="str">
            <v>日本アンテナ（株）</v>
          </cell>
        </row>
        <row r="143">
          <cell r="A143">
            <v>90027001</v>
          </cell>
          <cell r="B143" t="str">
            <v>（株）ケアコム</v>
          </cell>
        </row>
        <row r="144">
          <cell r="A144">
            <v>90027101</v>
          </cell>
          <cell r="B144" t="str">
            <v>オーテック電子（株）</v>
          </cell>
        </row>
        <row r="145">
          <cell r="A145">
            <v>90027201</v>
          </cell>
          <cell r="B145" t="str">
            <v>コイト電工（株）</v>
          </cell>
        </row>
        <row r="146">
          <cell r="A146">
            <v>90027301</v>
          </cell>
          <cell r="B146" t="str">
            <v>オムロン（株）</v>
          </cell>
        </row>
        <row r="147">
          <cell r="A147">
            <v>90027401</v>
          </cell>
          <cell r="B147" t="str">
            <v>日本信号（株）</v>
          </cell>
        </row>
        <row r="148">
          <cell r="A148">
            <v>90027501</v>
          </cell>
          <cell r="B148" t="str">
            <v>三菱プレシジョン（株）</v>
          </cell>
        </row>
        <row r="149">
          <cell r="A149">
            <v>90027601</v>
          </cell>
          <cell r="B149" t="str">
            <v>日本ドライケミカル（株）</v>
          </cell>
        </row>
        <row r="150">
          <cell r="A150">
            <v>90027801</v>
          </cell>
          <cell r="B150" t="str">
            <v>エースライオン（株）</v>
          </cell>
        </row>
        <row r="151">
          <cell r="A151">
            <v>90027901</v>
          </cell>
          <cell r="B151" t="str">
            <v>共同カイテック（株）</v>
          </cell>
        </row>
        <row r="152">
          <cell r="A152">
            <v>90028001</v>
          </cell>
          <cell r="B152" t="str">
            <v>スリーエムジャパン（株）</v>
          </cell>
        </row>
        <row r="153">
          <cell r="A153">
            <v>90028101</v>
          </cell>
          <cell r="B153" t="str">
            <v>タツタ電線（株）</v>
          </cell>
        </row>
        <row r="154">
          <cell r="A154">
            <v>90028201</v>
          </cell>
          <cell r="B154" t="str">
            <v>矢崎エナジーシステム(株）</v>
          </cell>
        </row>
        <row r="155">
          <cell r="A155">
            <v>90028301</v>
          </cell>
          <cell r="B155" t="str">
            <v>丸茂電機（株）</v>
          </cell>
        </row>
        <row r="156">
          <cell r="A156">
            <v>90028401</v>
          </cell>
          <cell r="B156" t="str">
            <v>（株）松村電機製作所</v>
          </cell>
        </row>
        <row r="157">
          <cell r="A157">
            <v>90028501</v>
          </cell>
          <cell r="B157" t="str">
            <v>Ｒ・Ｄ・Ｓ（株）</v>
          </cell>
        </row>
        <row r="158">
          <cell r="A158">
            <v>90028601</v>
          </cell>
          <cell r="B158" t="str">
            <v>ヤマダデ－ブライト（株）</v>
          </cell>
        </row>
        <row r="159">
          <cell r="A159">
            <v>90028701</v>
          </cell>
          <cell r="B159" t="str">
            <v>香西電機工業（株）</v>
          </cell>
        </row>
        <row r="160">
          <cell r="A160">
            <v>90028801</v>
          </cell>
          <cell r="B160" t="str">
            <v>コイズミ照明（株）</v>
          </cell>
        </row>
        <row r="161">
          <cell r="A161">
            <v>90028901</v>
          </cell>
          <cell r="B161" t="str">
            <v>シャープ（株）</v>
          </cell>
        </row>
        <row r="162">
          <cell r="A162">
            <v>90029001</v>
          </cell>
          <cell r="B162" t="str">
            <v>（株）モデュレックス</v>
          </cell>
        </row>
        <row r="163">
          <cell r="A163">
            <v>90029101</v>
          </cell>
          <cell r="B163" t="str">
            <v>マスプロ電工（株）</v>
          </cell>
        </row>
        <row r="164">
          <cell r="A164">
            <v>90029201</v>
          </cell>
          <cell r="B164" t="str">
            <v>ビデオテクニカ（株）</v>
          </cell>
        </row>
        <row r="165">
          <cell r="A165">
            <v>90029301</v>
          </cell>
          <cell r="B165" t="str">
            <v>ユタカ電機工業（株）</v>
          </cell>
        </row>
        <row r="166">
          <cell r="A166">
            <v>90029401</v>
          </cell>
          <cell r="B166" t="str">
            <v>住電機器システム（株）</v>
          </cell>
        </row>
        <row r="167">
          <cell r="A167">
            <v>90029501</v>
          </cell>
          <cell r="B167" t="str">
            <v>関西電機工業（株）</v>
          </cell>
        </row>
        <row r="168">
          <cell r="A168">
            <v>90029601</v>
          </cell>
          <cell r="B168" t="str">
            <v>京セラ（株）</v>
          </cell>
        </row>
        <row r="169">
          <cell r="A169">
            <v>90029701</v>
          </cell>
          <cell r="B169" t="str">
            <v>（株）豊電子工業</v>
          </cell>
        </row>
        <row r="170">
          <cell r="A170">
            <v>90029801</v>
          </cell>
          <cell r="B170" t="str">
            <v>愛知電子（株）</v>
          </cell>
        </row>
        <row r="171">
          <cell r="A171">
            <v>90029901</v>
          </cell>
          <cell r="B171" t="str">
            <v>アマノ（株）</v>
          </cell>
        </row>
        <row r="172">
          <cell r="A172">
            <v>90030001</v>
          </cell>
          <cell r="B172" t="str">
            <v>三菱電機照明（株）</v>
          </cell>
        </row>
        <row r="173">
          <cell r="A173">
            <v>90030101</v>
          </cell>
          <cell r="B173" t="str">
            <v>日立グローバルライフソリューションズ（株）</v>
          </cell>
        </row>
        <row r="174">
          <cell r="A174">
            <v>90030201</v>
          </cell>
          <cell r="B174" t="str">
            <v>（株）セントラルユニ</v>
          </cell>
        </row>
        <row r="175">
          <cell r="A175">
            <v>90030301</v>
          </cell>
          <cell r="B175" t="str">
            <v>オーチス･エレベーター</v>
          </cell>
        </row>
        <row r="176">
          <cell r="A176">
            <v>90030401</v>
          </cell>
          <cell r="B176" t="str">
            <v>日本シューター（株）</v>
          </cell>
        </row>
        <row r="177">
          <cell r="A177">
            <v>90030501</v>
          </cell>
          <cell r="B177" t="str">
            <v>シ－メンス（株）</v>
          </cell>
        </row>
        <row r="178">
          <cell r="A178">
            <v>90030601</v>
          </cell>
          <cell r="B178" t="str">
            <v>光商工（株）</v>
          </cell>
        </row>
        <row r="179">
          <cell r="A179">
            <v>90030701</v>
          </cell>
          <cell r="B179" t="str">
            <v>（株）遠藤照明</v>
          </cell>
        </row>
        <row r="180">
          <cell r="A180">
            <v>90030801</v>
          </cell>
          <cell r="B180" t="str">
            <v>カワイ電線（株）</v>
          </cell>
        </row>
        <row r="181">
          <cell r="A181">
            <v>90030901</v>
          </cell>
          <cell r="B181" t="str">
            <v>日東工業（株）</v>
          </cell>
        </row>
        <row r="182">
          <cell r="A182">
            <v>90031001</v>
          </cell>
          <cell r="B182" t="str">
            <v>城東電機産業（株）</v>
          </cell>
        </row>
        <row r="183">
          <cell r="A183">
            <v>90031101</v>
          </cell>
          <cell r="B183" t="str">
            <v>モリタ宮田工業（株）</v>
          </cell>
        </row>
        <row r="184">
          <cell r="A184">
            <v>90031201</v>
          </cell>
          <cell r="B184" t="str">
            <v>（株）ニチマンＤ＆Ｍ</v>
          </cell>
        </row>
        <row r="185">
          <cell r="A185">
            <v>90031301</v>
          </cell>
          <cell r="B185" t="str">
            <v>大電（株）</v>
          </cell>
        </row>
        <row r="186">
          <cell r="A186">
            <v>90031401</v>
          </cell>
          <cell r="B186" t="str">
            <v>（株）宮木電機製作所</v>
          </cell>
        </row>
        <row r="187">
          <cell r="A187">
            <v>90031501</v>
          </cell>
          <cell r="B187" t="str">
            <v>阪神避雷針工事（株）</v>
          </cell>
        </row>
        <row r="188">
          <cell r="A188">
            <v>90031601</v>
          </cell>
          <cell r="B188" t="str">
            <v>（株）四興</v>
          </cell>
        </row>
        <row r="189">
          <cell r="A189">
            <v>90031701</v>
          </cell>
          <cell r="B189" t="str">
            <v>［無効］ヒューレット･パッカード</v>
          </cell>
        </row>
        <row r="190">
          <cell r="A190">
            <v>90031801</v>
          </cell>
          <cell r="B190" t="str">
            <v>大木電機工業（株）</v>
          </cell>
        </row>
        <row r="191">
          <cell r="A191">
            <v>90031901</v>
          </cell>
          <cell r="B191" t="str">
            <v>カナテック（株）</v>
          </cell>
        </row>
        <row r="192">
          <cell r="A192">
            <v>90032001</v>
          </cell>
          <cell r="B192" t="str">
            <v>セイコープレシジョン（株）</v>
          </cell>
        </row>
        <row r="193">
          <cell r="A193">
            <v>90032101</v>
          </cell>
          <cell r="B193" t="str">
            <v>池上通信機（株）</v>
          </cell>
        </row>
        <row r="194">
          <cell r="A194">
            <v>90032201</v>
          </cell>
          <cell r="B194" t="str">
            <v>電気通信協会</v>
          </cell>
        </row>
        <row r="195">
          <cell r="A195">
            <v>90032301</v>
          </cell>
          <cell r="B195" t="str">
            <v>三社電機製作所（株）</v>
          </cell>
        </row>
        <row r="196">
          <cell r="A196">
            <v>90032401</v>
          </cell>
          <cell r="B196" t="str">
            <v>（株）セキュリティーハウス</v>
          </cell>
        </row>
        <row r="197">
          <cell r="A197">
            <v>90032501</v>
          </cell>
          <cell r="B197" t="str">
            <v>（株）ＯＣＣ</v>
          </cell>
        </row>
        <row r="198">
          <cell r="A198">
            <v>90032601</v>
          </cell>
          <cell r="B198" t="str">
            <v>日本ＩＢＭ（株）</v>
          </cell>
        </row>
        <row r="199">
          <cell r="A199">
            <v>90032701</v>
          </cell>
          <cell r="B199" t="str">
            <v>日本電信電話（株）</v>
          </cell>
        </row>
        <row r="200">
          <cell r="A200">
            <v>90032801</v>
          </cell>
          <cell r="B200" t="str">
            <v>中央電子（株）</v>
          </cell>
        </row>
        <row r="201">
          <cell r="A201">
            <v>90032901</v>
          </cell>
          <cell r="B201" t="str">
            <v>平河ヒューテック（株）</v>
          </cell>
        </row>
        <row r="202">
          <cell r="A202">
            <v>90033001</v>
          </cell>
          <cell r="B202" t="str">
            <v>三陽電気照明（株）</v>
          </cell>
        </row>
        <row r="203">
          <cell r="A203">
            <v>90033101</v>
          </cell>
          <cell r="B203" t="str">
            <v>東芝メーターテクノ（株）</v>
          </cell>
        </row>
        <row r="204">
          <cell r="A204">
            <v>90033201</v>
          </cell>
          <cell r="B204" t="str">
            <v>サンケン電気（株）</v>
          </cell>
        </row>
        <row r="205">
          <cell r="A205">
            <v>90033301</v>
          </cell>
          <cell r="B205" t="str">
            <v>大井電気（株）</v>
          </cell>
        </row>
        <row r="206">
          <cell r="A206">
            <v>90033401</v>
          </cell>
          <cell r="B206" t="str">
            <v>山菱電機（株）</v>
          </cell>
        </row>
        <row r="207">
          <cell r="A207">
            <v>90033501</v>
          </cell>
          <cell r="B207" t="str">
            <v>（株）ゼロワンオカダ</v>
          </cell>
        </row>
        <row r="208">
          <cell r="A208">
            <v>90033601</v>
          </cell>
          <cell r="B208" t="str">
            <v>振誠電機（株）</v>
          </cell>
        </row>
        <row r="209">
          <cell r="A209">
            <v>90033701</v>
          </cell>
          <cell r="B209" t="str">
            <v>出雲電機（株）</v>
          </cell>
        </row>
        <row r="210">
          <cell r="A210">
            <v>90033801</v>
          </cell>
          <cell r="B210" t="str">
            <v>（株）コイデン</v>
          </cell>
        </row>
        <row r="211">
          <cell r="A211">
            <v>90033901</v>
          </cell>
          <cell r="B211" t="str">
            <v>福田電機工業（株）</v>
          </cell>
        </row>
        <row r="212">
          <cell r="A212">
            <v>90034001</v>
          </cell>
          <cell r="B212" t="str">
            <v>高橋電機（株）　（福島県）</v>
          </cell>
        </row>
        <row r="213">
          <cell r="A213">
            <v>90034101</v>
          </cell>
          <cell r="B213" t="str">
            <v>光陽電機（株）</v>
          </cell>
        </row>
        <row r="214">
          <cell r="A214">
            <v>90034201</v>
          </cell>
          <cell r="B214" t="str">
            <v>古川電気工業（株）</v>
          </cell>
        </row>
        <row r="215">
          <cell r="A215">
            <v>90034301</v>
          </cell>
          <cell r="B215" t="str">
            <v>（株）月寒製作所</v>
          </cell>
        </row>
        <row r="216">
          <cell r="A216">
            <v>90034501</v>
          </cell>
          <cell r="B216" t="str">
            <v>本村電工（株）</v>
          </cell>
        </row>
        <row r="217">
          <cell r="A217">
            <v>90034601</v>
          </cell>
          <cell r="B217" t="str">
            <v>（株）村田電機製作所</v>
          </cell>
        </row>
        <row r="218">
          <cell r="A218">
            <v>90034701</v>
          </cell>
          <cell r="B218" t="str">
            <v>三井造船マシナリ・サービス（株）</v>
          </cell>
        </row>
        <row r="219">
          <cell r="A219">
            <v>90034801</v>
          </cell>
          <cell r="B219" t="str">
            <v>東和電機工業（株）</v>
          </cell>
        </row>
        <row r="220">
          <cell r="A220">
            <v>90034901</v>
          </cell>
          <cell r="B220" t="str">
            <v>住友鋼管（株）</v>
          </cell>
        </row>
        <row r="221">
          <cell r="A221">
            <v>90035001</v>
          </cell>
          <cell r="B221" t="str">
            <v>朝日バグナル（株）</v>
          </cell>
        </row>
        <row r="222">
          <cell r="A222">
            <v>90035101</v>
          </cell>
          <cell r="B222" t="str">
            <v>（株）パトライト</v>
          </cell>
        </row>
        <row r="223">
          <cell r="A223">
            <v>90035201</v>
          </cell>
          <cell r="B223" t="str">
            <v>ＤＮライティング（株）</v>
          </cell>
        </row>
        <row r="224">
          <cell r="A224">
            <v>90035301</v>
          </cell>
          <cell r="B224" t="str">
            <v>（株）福田電機製作所</v>
          </cell>
        </row>
        <row r="225">
          <cell r="A225">
            <v>90035401</v>
          </cell>
          <cell r="B225" t="str">
            <v>（有）ケイソー</v>
          </cell>
        </row>
        <row r="226">
          <cell r="A226">
            <v>90035501</v>
          </cell>
          <cell r="B226" t="str">
            <v>住友化学工業（株）</v>
          </cell>
        </row>
        <row r="227">
          <cell r="A227">
            <v>90035601</v>
          </cell>
          <cell r="B227" t="str">
            <v>神鋼造機（株）</v>
          </cell>
        </row>
        <row r="228">
          <cell r="A228">
            <v>90035701</v>
          </cell>
          <cell r="B228" t="str">
            <v>（株）ダイバン</v>
          </cell>
        </row>
        <row r="229">
          <cell r="A229">
            <v>90035801</v>
          </cell>
          <cell r="B229" t="str">
            <v>高橋電機（株）　（大阪府）</v>
          </cell>
        </row>
        <row r="230">
          <cell r="A230">
            <v>90035901</v>
          </cell>
          <cell r="B230" t="str">
            <v>名神電機（株）</v>
          </cell>
        </row>
        <row r="231">
          <cell r="A231">
            <v>90036001</v>
          </cell>
          <cell r="B231" t="str">
            <v>（株）伊原電機製作所</v>
          </cell>
        </row>
        <row r="232">
          <cell r="A232">
            <v>90036101</v>
          </cell>
          <cell r="B232" t="str">
            <v>（株）別川製作所（システム）</v>
          </cell>
        </row>
        <row r="233">
          <cell r="A233">
            <v>90036201</v>
          </cell>
          <cell r="B233" t="str">
            <v>東邦電機（株）</v>
          </cell>
        </row>
        <row r="234">
          <cell r="A234">
            <v>90036301</v>
          </cell>
          <cell r="B234" t="str">
            <v>大成機電工業（株）</v>
          </cell>
        </row>
        <row r="235">
          <cell r="A235">
            <v>90036401</v>
          </cell>
          <cell r="B235" t="str">
            <v>ＡＢＩＴＡ</v>
          </cell>
        </row>
        <row r="236">
          <cell r="A236">
            <v>90036501</v>
          </cell>
          <cell r="B236" t="str">
            <v>セコム（株）</v>
          </cell>
        </row>
        <row r="237">
          <cell r="A237">
            <v>90036601</v>
          </cell>
          <cell r="B237" t="str">
            <v>シュラーゲ</v>
          </cell>
        </row>
        <row r="238">
          <cell r="A238">
            <v>90036701</v>
          </cell>
          <cell r="B238" t="str">
            <v>（株）ＵＳＥＮ</v>
          </cell>
        </row>
        <row r="239">
          <cell r="A239">
            <v>90036801</v>
          </cell>
          <cell r="B239" t="str">
            <v>日信防災（株）</v>
          </cell>
        </row>
        <row r="240">
          <cell r="A240">
            <v>90036901</v>
          </cell>
          <cell r="B240" t="str">
            <v>塚本避雷針工業（株）</v>
          </cell>
        </row>
        <row r="241">
          <cell r="A241">
            <v>90037001</v>
          </cell>
          <cell r="B241" t="str">
            <v>緒方電機工業（株）</v>
          </cell>
        </row>
        <row r="242">
          <cell r="A242">
            <v>90037101</v>
          </cell>
          <cell r="B242" t="str">
            <v>（株）宮城電機</v>
          </cell>
        </row>
        <row r="243">
          <cell r="A243">
            <v>90037201</v>
          </cell>
          <cell r="B243" t="str">
            <v>山洋電気（株）</v>
          </cell>
        </row>
        <row r="244">
          <cell r="A244">
            <v>90037301</v>
          </cell>
          <cell r="B244" t="str">
            <v>日本電機（株）</v>
          </cell>
        </row>
        <row r="245">
          <cell r="A245">
            <v>90037401</v>
          </cell>
          <cell r="B245" t="str">
            <v>山陽電気工業（株）</v>
          </cell>
        </row>
        <row r="246">
          <cell r="A246">
            <v>90037501</v>
          </cell>
          <cell r="B246" t="str">
            <v>（財）電気通信共済会</v>
          </cell>
        </row>
        <row r="247">
          <cell r="A247">
            <v>90037601</v>
          </cell>
          <cell r="B247" t="str">
            <v>（株）グンエイ</v>
          </cell>
        </row>
        <row r="248">
          <cell r="A248">
            <v>90037701</v>
          </cell>
          <cell r="B248" t="str">
            <v>（株）ワールド避雷針工業</v>
          </cell>
        </row>
        <row r="249">
          <cell r="A249">
            <v>90037801</v>
          </cell>
          <cell r="B249" t="str">
            <v>ＮＴ制御（有）</v>
          </cell>
        </row>
        <row r="250">
          <cell r="A250">
            <v>90037901</v>
          </cell>
          <cell r="B250" t="str">
            <v>関西機電工業（株）</v>
          </cell>
        </row>
        <row r="251">
          <cell r="A251">
            <v>90040101</v>
          </cell>
          <cell r="B251" t="str">
            <v>旭電業（株）</v>
          </cell>
        </row>
        <row r="252">
          <cell r="A252">
            <v>90040201</v>
          </cell>
          <cell r="B252" t="str">
            <v>（株）ＩＮＡＸ</v>
          </cell>
        </row>
        <row r="253">
          <cell r="A253">
            <v>90040301</v>
          </cell>
          <cell r="B253" t="str">
            <v>岩谷産業（株）</v>
          </cell>
        </row>
        <row r="254">
          <cell r="A254">
            <v>90040401</v>
          </cell>
          <cell r="B254" t="str">
            <v>インシナー工業（株）</v>
          </cell>
        </row>
        <row r="255">
          <cell r="A255">
            <v>90040501</v>
          </cell>
          <cell r="B255" t="str">
            <v>エアコンスター（株）</v>
          </cell>
        </row>
        <row r="256">
          <cell r="A256">
            <v>90040601</v>
          </cell>
          <cell r="B256" t="str">
            <v>（株）荏原製作所</v>
          </cell>
        </row>
        <row r="257">
          <cell r="A257">
            <v>90040701</v>
          </cell>
          <cell r="B257" t="str">
            <v>荏原ボイラ（株）</v>
          </cell>
        </row>
        <row r="258">
          <cell r="A258">
            <v>90040801</v>
          </cell>
          <cell r="B258" t="str">
            <v>大阪瓦斯（株）</v>
          </cell>
        </row>
        <row r="259">
          <cell r="A259">
            <v>90040901</v>
          </cell>
          <cell r="B259" t="str">
            <v>オルガノ（株）</v>
          </cell>
        </row>
        <row r="260">
          <cell r="A260">
            <v>90041001</v>
          </cell>
          <cell r="B260" t="str">
            <v>温水工業（株）</v>
          </cell>
        </row>
        <row r="261">
          <cell r="A261">
            <v>90041101</v>
          </cell>
          <cell r="B261" t="str">
            <v>（株）川本製作所</v>
          </cell>
        </row>
        <row r="262">
          <cell r="A262">
            <v>90041201</v>
          </cell>
          <cell r="B262" t="str">
            <v>木村工機（株）</v>
          </cell>
        </row>
        <row r="263">
          <cell r="A263">
            <v>90041301</v>
          </cell>
          <cell r="B263" t="str">
            <v>（株）テラルキョクトウ</v>
          </cell>
        </row>
        <row r="264">
          <cell r="A264">
            <v>90041401</v>
          </cell>
          <cell r="B264" t="str">
            <v>極東油業（株）</v>
          </cell>
        </row>
        <row r="265">
          <cell r="A265">
            <v>90041501</v>
          </cell>
          <cell r="B265" t="str">
            <v>空研工業（株）</v>
          </cell>
        </row>
        <row r="266">
          <cell r="A266">
            <v>90041601</v>
          </cell>
          <cell r="B266" t="str">
            <v>倉敷化工（株）</v>
          </cell>
        </row>
        <row r="267">
          <cell r="A267">
            <v>90041701</v>
          </cell>
          <cell r="B267" t="str">
            <v>（株）クラコ</v>
          </cell>
        </row>
        <row r="268">
          <cell r="A268">
            <v>90041801</v>
          </cell>
          <cell r="B268" t="str">
            <v>栗田工業（株）</v>
          </cell>
        </row>
        <row r="269">
          <cell r="A269">
            <v>90041901</v>
          </cell>
          <cell r="B269" t="str">
            <v>クリフ（株）</v>
          </cell>
        </row>
        <row r="270">
          <cell r="A270">
            <v>90042001</v>
          </cell>
          <cell r="B270" t="str">
            <v>近藤工業（株）</v>
          </cell>
        </row>
        <row r="271">
          <cell r="A271">
            <v>90042101</v>
          </cell>
          <cell r="B271" t="str">
            <v>境川工業（株）</v>
          </cell>
        </row>
        <row r="272">
          <cell r="A272">
            <v>90042201</v>
          </cell>
          <cell r="B272" t="str">
            <v>（株）ＳＷキッチンテクノ</v>
          </cell>
        </row>
        <row r="273">
          <cell r="A273">
            <v>90042301</v>
          </cell>
          <cell r="B273" t="str">
            <v>（株）サンエツ</v>
          </cell>
        </row>
        <row r="274">
          <cell r="A274">
            <v>90042401</v>
          </cell>
          <cell r="B274" t="str">
            <v>三基計装（株）</v>
          </cell>
        </row>
        <row r="275">
          <cell r="A275">
            <v>90042501</v>
          </cell>
          <cell r="B275" t="str">
            <v>サンレー冷熱（株）</v>
          </cell>
        </row>
        <row r="276">
          <cell r="A276">
            <v>90042601</v>
          </cell>
          <cell r="B276" t="str">
            <v>（株）島倉鉄工所</v>
          </cell>
        </row>
        <row r="277">
          <cell r="A277">
            <v>90042701</v>
          </cell>
          <cell r="B277" t="str">
            <v>焼結金属工業（株）</v>
          </cell>
        </row>
        <row r="278">
          <cell r="A278">
            <v>90042801</v>
          </cell>
          <cell r="B278" t="str">
            <v>昭和鉄工（株）</v>
          </cell>
        </row>
        <row r="279">
          <cell r="A279">
            <v>90042901</v>
          </cell>
          <cell r="B279" t="str">
            <v>新晃工業（株）</v>
          </cell>
        </row>
        <row r="280">
          <cell r="A280">
            <v>90043001</v>
          </cell>
          <cell r="B280" t="str">
            <v>（株）荏原シンワ</v>
          </cell>
        </row>
        <row r="281">
          <cell r="A281">
            <v>90043101</v>
          </cell>
          <cell r="B281" t="str">
            <v>進和テック（株）</v>
          </cell>
        </row>
        <row r="282">
          <cell r="A282">
            <v>90043201</v>
          </cell>
          <cell r="B282" t="str">
            <v>セイコー化工機（株）</v>
          </cell>
        </row>
        <row r="283">
          <cell r="A283">
            <v>90043301</v>
          </cell>
          <cell r="B283" t="str">
            <v>積水アクアシステム（株）</v>
          </cell>
        </row>
        <row r="284">
          <cell r="A284">
            <v>90043401</v>
          </cell>
          <cell r="B284" t="str">
            <v>（株）相互ポンプ製作所</v>
          </cell>
        </row>
        <row r="285">
          <cell r="A285">
            <v>90043501</v>
          </cell>
          <cell r="B285" t="str">
            <v>ダイキン工業（株）</v>
          </cell>
        </row>
        <row r="286">
          <cell r="A286">
            <v>90043601</v>
          </cell>
          <cell r="B286" t="str">
            <v>（株）大茂</v>
          </cell>
        </row>
        <row r="287">
          <cell r="A287">
            <v>90043701</v>
          </cell>
          <cell r="B287" t="str">
            <v>高木産業（株）</v>
          </cell>
        </row>
        <row r="288">
          <cell r="A288">
            <v>90043801</v>
          </cell>
          <cell r="B288" t="str">
            <v>（株）タニヤマ</v>
          </cell>
        </row>
        <row r="289">
          <cell r="A289">
            <v>90043901</v>
          </cell>
          <cell r="B289" t="str">
            <v>（株）タクマ</v>
          </cell>
        </row>
        <row r="290">
          <cell r="A290">
            <v>90044001</v>
          </cell>
          <cell r="B290" t="str">
            <v>（株）チノ－</v>
          </cell>
        </row>
        <row r="291">
          <cell r="A291">
            <v>90044101</v>
          </cell>
          <cell r="B291" t="str">
            <v>（株）ツルカメ</v>
          </cell>
        </row>
        <row r="292">
          <cell r="A292">
            <v>90044201</v>
          </cell>
          <cell r="B292" t="str">
            <v>特許機器（株）</v>
          </cell>
        </row>
        <row r="293">
          <cell r="A293">
            <v>90044301</v>
          </cell>
          <cell r="B293" t="str">
            <v>東西化学産業（株）</v>
          </cell>
        </row>
        <row r="294">
          <cell r="A294">
            <v>90044401</v>
          </cell>
          <cell r="B294" t="str">
            <v>東陶機器（株）</v>
          </cell>
        </row>
        <row r="295">
          <cell r="A295">
            <v>90044501</v>
          </cell>
          <cell r="B295" t="str">
            <v>東芝キャリア（株）</v>
          </cell>
        </row>
        <row r="296">
          <cell r="A296">
            <v>90044601</v>
          </cell>
          <cell r="B296" t="str">
            <v>（株）東洋製作所</v>
          </cell>
        </row>
        <row r="297">
          <cell r="A297">
            <v>90044701</v>
          </cell>
          <cell r="B297" t="str">
            <v>東和制電工業（株）</v>
          </cell>
        </row>
        <row r="298">
          <cell r="A298">
            <v>90044801</v>
          </cell>
          <cell r="B298" t="str">
            <v>西淀空調機（株）</v>
          </cell>
        </row>
        <row r="299">
          <cell r="A299">
            <v>90044901</v>
          </cell>
          <cell r="B299" t="str">
            <v>（株）日本イトミック</v>
          </cell>
        </row>
        <row r="300">
          <cell r="A300">
            <v>90045001</v>
          </cell>
          <cell r="B300" t="str">
            <v>日本スピンドル製造（株）</v>
          </cell>
        </row>
        <row r="301">
          <cell r="A301">
            <v>90045101</v>
          </cell>
          <cell r="B301" t="str">
            <v>日本ビー・エー・シー</v>
          </cell>
        </row>
        <row r="302">
          <cell r="A302">
            <v>90045201</v>
          </cell>
          <cell r="B302" t="str">
            <v>日本ピーマック（株）</v>
          </cell>
        </row>
        <row r="303">
          <cell r="A303">
            <v>90045301</v>
          </cell>
          <cell r="B303" t="str">
            <v>日本水処理工業（株）</v>
          </cell>
        </row>
        <row r="304">
          <cell r="A304">
            <v>90045401</v>
          </cell>
          <cell r="B304" t="str">
            <v>バージェスミウラ（株）</v>
          </cell>
        </row>
        <row r="305">
          <cell r="A305">
            <v>90045501</v>
          </cell>
          <cell r="B305" t="str">
            <v>ムンタース（株）</v>
          </cell>
        </row>
        <row r="306">
          <cell r="A306">
            <v>90045601</v>
          </cell>
          <cell r="B306" t="str">
            <v>ピーエス工業（株）</v>
          </cell>
        </row>
        <row r="307">
          <cell r="A307">
            <v>90045701</v>
          </cell>
          <cell r="B307" t="str">
            <v>（株）日阪製作所</v>
          </cell>
        </row>
        <row r="308">
          <cell r="A308">
            <v>90045801</v>
          </cell>
          <cell r="B308" t="str">
            <v>（株）平川鉄工所</v>
          </cell>
        </row>
        <row r="309">
          <cell r="A309">
            <v>90045901</v>
          </cell>
          <cell r="B309" t="str">
            <v>不二消音工業（株）</v>
          </cell>
        </row>
        <row r="310">
          <cell r="A310">
            <v>90046001</v>
          </cell>
          <cell r="B310" t="str">
            <v>（株）フジマック</v>
          </cell>
        </row>
        <row r="311">
          <cell r="A311">
            <v>90046101</v>
          </cell>
          <cell r="B311" t="str">
            <v>（株）ブリヂストン</v>
          </cell>
        </row>
        <row r="312">
          <cell r="A312">
            <v>90046201</v>
          </cell>
          <cell r="B312" t="str">
            <v>（株）前田鉄工所</v>
          </cell>
        </row>
        <row r="313">
          <cell r="A313">
            <v>90046301</v>
          </cell>
          <cell r="B313" t="str">
            <v>三菱樹脂（株）</v>
          </cell>
        </row>
        <row r="314">
          <cell r="A314">
            <v>90046401</v>
          </cell>
          <cell r="B314" t="str">
            <v>三菱重工冷熱システム（株）</v>
          </cell>
        </row>
        <row r="315">
          <cell r="A315">
            <v>90046501</v>
          </cell>
          <cell r="B315" t="str">
            <v>三成鉄工（株）</v>
          </cell>
        </row>
        <row r="316">
          <cell r="A316">
            <v>90046701</v>
          </cell>
          <cell r="B316" t="str">
            <v>森松工業（株）</v>
          </cell>
        </row>
        <row r="317">
          <cell r="A317">
            <v>90046801</v>
          </cell>
          <cell r="B317" t="str">
            <v>山形電気（株）</v>
          </cell>
        </row>
        <row r="318">
          <cell r="A318">
            <v>90046901</v>
          </cell>
          <cell r="B318" t="str">
            <v>リンナイ（株）</v>
          </cell>
        </row>
        <row r="319">
          <cell r="A319">
            <v>90047101</v>
          </cell>
          <cell r="B319" t="str">
            <v>（株）アスカ</v>
          </cell>
        </row>
        <row r="320">
          <cell r="A320">
            <v>90047201</v>
          </cell>
          <cell r="B320" t="str">
            <v>（株）鶴見製作所</v>
          </cell>
        </row>
        <row r="321">
          <cell r="A321">
            <v>90047301</v>
          </cell>
          <cell r="B321" t="str">
            <v>日本エアーテック（株）</v>
          </cell>
        </row>
        <row r="322">
          <cell r="A322">
            <v>90047401</v>
          </cell>
          <cell r="B322" t="str">
            <v>タカラスタンダード（株）</v>
          </cell>
        </row>
        <row r="323">
          <cell r="A323">
            <v>90047501</v>
          </cell>
          <cell r="B323" t="str">
            <v>（株）巴商会</v>
          </cell>
        </row>
        <row r="324">
          <cell r="A324">
            <v>90047601</v>
          </cell>
          <cell r="B324" t="str">
            <v>［無効］松下電工エコシステムズ（株）</v>
          </cell>
        </row>
        <row r="325">
          <cell r="A325">
            <v>90047701</v>
          </cell>
          <cell r="B325" t="str">
            <v>日本フローセル（株）</v>
          </cell>
        </row>
        <row r="326">
          <cell r="A326">
            <v>90047801</v>
          </cell>
          <cell r="B326" t="str">
            <v>（株）三好鉄工所</v>
          </cell>
        </row>
        <row r="327">
          <cell r="A327">
            <v>90048001</v>
          </cell>
          <cell r="B327" t="str">
            <v>アライ実業（株）</v>
          </cell>
        </row>
        <row r="328">
          <cell r="A328">
            <v>90048101</v>
          </cell>
          <cell r="B328" t="str">
            <v>（株）明治機械製作所</v>
          </cell>
        </row>
        <row r="329">
          <cell r="A329">
            <v>90048201</v>
          </cell>
          <cell r="B329" t="str">
            <v>（株）白川製作所</v>
          </cell>
        </row>
        <row r="330">
          <cell r="A330">
            <v>90048301</v>
          </cell>
          <cell r="B330" t="str">
            <v>クボタトレーン（株）</v>
          </cell>
        </row>
        <row r="331">
          <cell r="A331">
            <v>90048401</v>
          </cell>
          <cell r="B331" t="str">
            <v>[無効]日立化成工業（株）90025701に統合</v>
          </cell>
        </row>
        <row r="332">
          <cell r="A332">
            <v>90048501</v>
          </cell>
          <cell r="B332" t="str">
            <v>ノ－リツ（株）</v>
          </cell>
        </row>
        <row r="333">
          <cell r="A333">
            <v>90048601</v>
          </cell>
          <cell r="B333" t="str">
            <v>（株）横井製作所</v>
          </cell>
        </row>
        <row r="334">
          <cell r="A334">
            <v>90048701</v>
          </cell>
          <cell r="B334" t="str">
            <v>細山熱器（株）</v>
          </cell>
        </row>
        <row r="335">
          <cell r="A335">
            <v>90048801</v>
          </cell>
          <cell r="B335" t="str">
            <v>日立金属（株）</v>
          </cell>
        </row>
        <row r="336">
          <cell r="A336">
            <v>90048901</v>
          </cell>
          <cell r="B336" t="str">
            <v>（株）ＫＩＴＺ</v>
          </cell>
        </row>
        <row r="337">
          <cell r="A337">
            <v>90049101</v>
          </cell>
          <cell r="B337" t="str">
            <v>東洋バルヴ（株）</v>
          </cell>
        </row>
        <row r="338">
          <cell r="A338">
            <v>90049201</v>
          </cell>
          <cell r="B338" t="str">
            <v>新日鐵住金（株）</v>
          </cell>
        </row>
        <row r="339">
          <cell r="A339">
            <v>90049301</v>
          </cell>
          <cell r="B339" t="str">
            <v>住友軽金属工業（株）</v>
          </cell>
        </row>
        <row r="340">
          <cell r="A340">
            <v>90049401</v>
          </cell>
          <cell r="B340" t="str">
            <v>川重冷熱工業（株）</v>
          </cell>
        </row>
        <row r="341">
          <cell r="A341">
            <v>90049501</v>
          </cell>
          <cell r="B341" t="str">
            <v>積水化学工業（株）</v>
          </cell>
        </row>
        <row r="342">
          <cell r="A342">
            <v>90049601</v>
          </cell>
          <cell r="B342" t="str">
            <v>ヤマトプロテック（株）</v>
          </cell>
        </row>
        <row r="343">
          <cell r="A343">
            <v>90049701</v>
          </cell>
          <cell r="B343" t="str">
            <v>［無効］新日本製鉄（株）</v>
          </cell>
        </row>
        <row r="344">
          <cell r="A344">
            <v>90049801</v>
          </cell>
          <cell r="B344" t="str">
            <v>（株）神戸製鋼所</v>
          </cell>
        </row>
        <row r="345">
          <cell r="A345">
            <v>90049901</v>
          </cell>
          <cell r="B345" t="str">
            <v>（株）立売堀製作所</v>
          </cell>
        </row>
        <row r="346">
          <cell r="A346">
            <v>90050001</v>
          </cell>
          <cell r="B346" t="str">
            <v>ウエットマスタ－（株）</v>
          </cell>
        </row>
        <row r="347">
          <cell r="A347">
            <v>90050101</v>
          </cell>
          <cell r="B347" t="str">
            <v>（株）ガスタ－</v>
          </cell>
        </row>
        <row r="348">
          <cell r="A348">
            <v>90050201</v>
          </cell>
          <cell r="B348" t="str">
            <v>東京電機工業（株）</v>
          </cell>
        </row>
        <row r="349">
          <cell r="A349">
            <v>90050301</v>
          </cell>
          <cell r="B349" t="str">
            <v>（株）酉島製作所</v>
          </cell>
        </row>
        <row r="350">
          <cell r="A350">
            <v>90050401</v>
          </cell>
          <cell r="B350" t="str">
            <v>ドリコ（株）</v>
          </cell>
        </row>
        <row r="351">
          <cell r="A351">
            <v>90050501</v>
          </cell>
          <cell r="B351" t="str">
            <v>（有）前谷電気工業所</v>
          </cell>
        </row>
        <row r="352">
          <cell r="A352">
            <v>90050601</v>
          </cell>
          <cell r="B352" t="str">
            <v>愛知時計電機（株）</v>
          </cell>
        </row>
        <row r="353">
          <cell r="A353">
            <v>90050701</v>
          </cell>
          <cell r="B353" t="str">
            <v>日立バルブ（株）</v>
          </cell>
        </row>
        <row r="354">
          <cell r="A354">
            <v>90050801</v>
          </cell>
          <cell r="B354" t="str">
            <v>（株）上野製作所</v>
          </cell>
        </row>
        <row r="355">
          <cell r="A355">
            <v>90050901</v>
          </cell>
          <cell r="B355" t="str">
            <v>協立エアテック（株）</v>
          </cell>
        </row>
        <row r="356">
          <cell r="A356">
            <v>90051001</v>
          </cell>
          <cell r="B356" t="str">
            <v>アズビル金門（株）</v>
          </cell>
        </row>
        <row r="357">
          <cell r="A357">
            <v>90051101</v>
          </cell>
          <cell r="B357" t="str">
            <v>横河電機（株）</v>
          </cell>
        </row>
        <row r="358">
          <cell r="A358">
            <v>90051201</v>
          </cell>
          <cell r="B358" t="str">
            <v>コニカメディカル（株）</v>
          </cell>
        </row>
        <row r="359">
          <cell r="A359">
            <v>90051301</v>
          </cell>
          <cell r="B359" t="str">
            <v>（株）ササクラ</v>
          </cell>
        </row>
        <row r="360">
          <cell r="A360">
            <v>90051401</v>
          </cell>
          <cell r="B360" t="str">
            <v>（株）安川電機</v>
          </cell>
        </row>
        <row r="361">
          <cell r="A361">
            <v>90051501</v>
          </cell>
          <cell r="B361" t="str">
            <v>ニッタ（株）</v>
          </cell>
        </row>
        <row r="362">
          <cell r="A362">
            <v>90051601</v>
          </cell>
          <cell r="B362" t="str">
            <v>日本バイリーン（株）</v>
          </cell>
        </row>
        <row r="363">
          <cell r="A363">
            <v>90051701</v>
          </cell>
          <cell r="B363" t="str">
            <v>日本フレクト（株）</v>
          </cell>
        </row>
        <row r="364">
          <cell r="A364">
            <v>90051801</v>
          </cell>
          <cell r="B364" t="str">
            <v>（株）初田製作所</v>
          </cell>
        </row>
        <row r="365">
          <cell r="A365">
            <v>90051901</v>
          </cell>
          <cell r="B365" t="str">
            <v>（株）パロマ</v>
          </cell>
        </row>
        <row r="366">
          <cell r="A366">
            <v>90052001</v>
          </cell>
          <cell r="B366" t="str">
            <v>フジキコー（株）</v>
          </cell>
        </row>
        <row r="367">
          <cell r="A367">
            <v>90052101</v>
          </cell>
          <cell r="B367" t="str">
            <v>三浦工業（株）</v>
          </cell>
        </row>
        <row r="368">
          <cell r="A368">
            <v>90052201</v>
          </cell>
          <cell r="B368" t="str">
            <v>三谷電機（株）</v>
          </cell>
        </row>
        <row r="369">
          <cell r="A369">
            <v>90052301</v>
          </cell>
          <cell r="B369" t="str">
            <v>（株）ハーマン</v>
          </cell>
        </row>
        <row r="370">
          <cell r="A370">
            <v>90052401</v>
          </cell>
          <cell r="B370" t="str">
            <v>（株）ヒラカワ</v>
          </cell>
        </row>
        <row r="371">
          <cell r="A371">
            <v>90052501</v>
          </cell>
          <cell r="B371" t="str">
            <v>高木産業（株）（パーパス</v>
          </cell>
        </row>
        <row r="372">
          <cell r="A372">
            <v>90052601</v>
          </cell>
          <cell r="B372" t="str">
            <v>レピクール工業（株）</v>
          </cell>
        </row>
        <row r="373">
          <cell r="A373">
            <v>90052701</v>
          </cell>
          <cell r="B373" t="str">
            <v>（株）ベルテクノ</v>
          </cell>
        </row>
        <row r="374">
          <cell r="A374">
            <v>90052801</v>
          </cell>
          <cell r="B374" t="str">
            <v>（株）鎌倉製作所</v>
          </cell>
        </row>
        <row r="375">
          <cell r="A375">
            <v>90052901</v>
          </cell>
          <cell r="B375" t="str">
            <v>協和化工（株）</v>
          </cell>
        </row>
        <row r="376">
          <cell r="A376">
            <v>90053001</v>
          </cell>
          <cell r="B376" t="str">
            <v>（株）栗田電機製作所</v>
          </cell>
        </row>
        <row r="377">
          <cell r="A377">
            <v>90053201</v>
          </cell>
          <cell r="B377" t="str">
            <v>ネポン（株）</v>
          </cell>
        </row>
        <row r="378">
          <cell r="A378">
            <v>90053301</v>
          </cell>
          <cell r="B378" t="str">
            <v>（株）イワキ</v>
          </cell>
        </row>
        <row r="379">
          <cell r="A379">
            <v>90053401</v>
          </cell>
          <cell r="B379" t="str">
            <v>（株）機器製造岡本</v>
          </cell>
        </row>
        <row r="380">
          <cell r="A380">
            <v>90053501</v>
          </cell>
          <cell r="B380" t="str">
            <v>ローレル（株）</v>
          </cell>
        </row>
        <row r="381">
          <cell r="A381">
            <v>90053601</v>
          </cell>
          <cell r="B381" t="str">
            <v>アルファラバル（株）</v>
          </cell>
        </row>
        <row r="382">
          <cell r="A382">
            <v>90053701</v>
          </cell>
          <cell r="B382" t="str">
            <v>（株）菊池鉄工所</v>
          </cell>
        </row>
        <row r="383">
          <cell r="A383">
            <v>90055001</v>
          </cell>
          <cell r="B383" t="str">
            <v>（株）テザック</v>
          </cell>
        </row>
        <row r="384">
          <cell r="A384">
            <v>90055101</v>
          </cell>
          <cell r="B384" t="str">
            <v>（株）栗本鐵工所</v>
          </cell>
        </row>
        <row r="385">
          <cell r="A385">
            <v>90055201</v>
          </cell>
          <cell r="B385" t="str">
            <v>三和テッキ（株）</v>
          </cell>
        </row>
        <row r="386">
          <cell r="A386">
            <v>90055301</v>
          </cell>
          <cell r="B386" t="str">
            <v>昭和アルミニウム（株）</v>
          </cell>
        </row>
        <row r="387">
          <cell r="A387">
            <v>90055401</v>
          </cell>
          <cell r="B387" t="str">
            <v>東京製綱纎維ロープ（株）</v>
          </cell>
        </row>
        <row r="388">
          <cell r="A388">
            <v>90055501</v>
          </cell>
          <cell r="B388" t="str">
            <v>（株）デンロコーポレーション</v>
          </cell>
        </row>
        <row r="389">
          <cell r="A389">
            <v>90055601</v>
          </cell>
          <cell r="B389" t="str">
            <v>那須電機鉄工（株）</v>
          </cell>
        </row>
        <row r="390">
          <cell r="A390">
            <v>90055701</v>
          </cell>
          <cell r="B390" t="str">
            <v>住友大阪セメント（株）</v>
          </cell>
        </row>
        <row r="391">
          <cell r="A391">
            <v>90055801</v>
          </cell>
          <cell r="B391" t="str">
            <v>電気興業（株）</v>
          </cell>
        </row>
        <row r="392">
          <cell r="A392">
            <v>90055901</v>
          </cell>
          <cell r="B392" t="str">
            <v>安治川鉄工（株）</v>
          </cell>
        </row>
        <row r="393">
          <cell r="A393">
            <v>90056001</v>
          </cell>
          <cell r="B393" t="str">
            <v>住金鋼材工業（株）</v>
          </cell>
        </row>
        <row r="394">
          <cell r="A394">
            <v>90056101</v>
          </cell>
          <cell r="B394" t="str">
            <v>ＪＦＥ建材（株）</v>
          </cell>
        </row>
        <row r="395">
          <cell r="A395">
            <v>90056201</v>
          </cell>
          <cell r="B395" t="str">
            <v>親和電機（株）</v>
          </cell>
        </row>
        <row r="396">
          <cell r="A396">
            <v>90056301</v>
          </cell>
          <cell r="B396" t="str">
            <v>東光精機（株）</v>
          </cell>
        </row>
        <row r="397">
          <cell r="A397">
            <v>90056401</v>
          </cell>
          <cell r="B397" t="str">
            <v>三宝伸銅工業（株）</v>
          </cell>
        </row>
        <row r="398">
          <cell r="A398">
            <v>90056501</v>
          </cell>
          <cell r="B398" t="str">
            <v>（株）メタックス</v>
          </cell>
        </row>
        <row r="399">
          <cell r="A399">
            <v>90056601</v>
          </cell>
          <cell r="B399" t="str">
            <v>ケイコン（株）</v>
          </cell>
        </row>
        <row r="400">
          <cell r="A400">
            <v>90056701</v>
          </cell>
          <cell r="B400" t="str">
            <v>テイヒュー（株）</v>
          </cell>
        </row>
        <row r="401">
          <cell r="A401">
            <v>90056801</v>
          </cell>
          <cell r="B401" t="str">
            <v>（株）ハネックス</v>
          </cell>
        </row>
        <row r="402">
          <cell r="A402">
            <v>90056901</v>
          </cell>
          <cell r="B402" t="str">
            <v>（株）テツコン</v>
          </cell>
        </row>
        <row r="403">
          <cell r="A403">
            <v>90057001</v>
          </cell>
          <cell r="B403" t="str">
            <v>関西パイプ工業（株）</v>
          </cell>
        </row>
        <row r="404">
          <cell r="A404">
            <v>90057101</v>
          </cell>
          <cell r="B404" t="str">
            <v>（株）藤電気</v>
          </cell>
        </row>
        <row r="405">
          <cell r="A405">
            <v>90057201</v>
          </cell>
          <cell r="B405" t="str">
            <v>八千代工機（株）</v>
          </cell>
        </row>
        <row r="406">
          <cell r="A406">
            <v>90057301</v>
          </cell>
          <cell r="B406" t="str">
            <v>辻村鋼材（株）</v>
          </cell>
        </row>
        <row r="407">
          <cell r="A407">
            <v>90057401</v>
          </cell>
          <cell r="B407" t="str">
            <v>東京製鋼（株）</v>
          </cell>
        </row>
        <row r="408">
          <cell r="A408">
            <v>90057501</v>
          </cell>
          <cell r="B408" t="str">
            <v>（株）安田製作所</v>
          </cell>
        </row>
        <row r="409">
          <cell r="A409">
            <v>90057601</v>
          </cell>
          <cell r="B409" t="str">
            <v>（株）アート</v>
          </cell>
        </row>
        <row r="410">
          <cell r="A410">
            <v>90057701</v>
          </cell>
          <cell r="B410" t="str">
            <v>一光電機（株）</v>
          </cell>
        </row>
        <row r="411">
          <cell r="A411">
            <v>90057801</v>
          </cell>
          <cell r="B411" t="str">
            <v>音羽電機工業（株）</v>
          </cell>
        </row>
        <row r="412">
          <cell r="A412">
            <v>90057901</v>
          </cell>
          <cell r="B412" t="str">
            <v>英弘精機（株）</v>
          </cell>
        </row>
        <row r="413">
          <cell r="A413">
            <v>90058001</v>
          </cell>
          <cell r="B413" t="str">
            <v>スミセツテクノ（株）</v>
          </cell>
        </row>
        <row r="414">
          <cell r="A414">
            <v>90058101</v>
          </cell>
          <cell r="B414" t="str">
            <v>ニシハツ（株）</v>
          </cell>
        </row>
        <row r="415">
          <cell r="A415">
            <v>90058201</v>
          </cell>
          <cell r="B415" t="str">
            <v>美和ロック（株）</v>
          </cell>
        </row>
        <row r="416">
          <cell r="A416">
            <v>90058301</v>
          </cell>
          <cell r="B416" t="str">
            <v>アクトテクニカ（株）</v>
          </cell>
        </row>
        <row r="417">
          <cell r="A417">
            <v>90058401</v>
          </cell>
          <cell r="B417" t="str">
            <v>竹中エンジニアリング（株）</v>
          </cell>
        </row>
        <row r="418">
          <cell r="A418">
            <v>90058501</v>
          </cell>
          <cell r="B418" t="str">
            <v>（株）ゴール</v>
          </cell>
        </row>
        <row r="419">
          <cell r="A419">
            <v>90058601</v>
          </cell>
          <cell r="B419" t="str">
            <v>（株）田中電機製作所</v>
          </cell>
        </row>
        <row r="420">
          <cell r="A420">
            <v>90058701</v>
          </cell>
          <cell r="B420" t="str">
            <v>ホーコス（株）</v>
          </cell>
        </row>
        <row r="421">
          <cell r="A421">
            <v>90058801</v>
          </cell>
          <cell r="B421" t="str">
            <v>岩崎通信機（株）</v>
          </cell>
        </row>
        <row r="422">
          <cell r="A422">
            <v>90058901</v>
          </cell>
          <cell r="B422" t="str">
            <v>ＮＥＣインフロンティア（株）</v>
          </cell>
        </row>
        <row r="423">
          <cell r="A423">
            <v>90059001</v>
          </cell>
          <cell r="B423" t="str">
            <v>リオン（株）</v>
          </cell>
        </row>
        <row r="424">
          <cell r="A424">
            <v>90059101</v>
          </cell>
          <cell r="B424" t="str">
            <v>（株）ＮＴＴファシリティーズ</v>
          </cell>
        </row>
        <row r="425">
          <cell r="A425">
            <v>90059201</v>
          </cell>
          <cell r="B425" t="str">
            <v>（株）富士通ゼネラル</v>
          </cell>
        </row>
        <row r="426">
          <cell r="A426">
            <v>90059301</v>
          </cell>
          <cell r="B426" t="str">
            <v>富士通フロンテック（株）</v>
          </cell>
        </row>
        <row r="427">
          <cell r="A427">
            <v>90059401</v>
          </cell>
          <cell r="B427" t="str">
            <v>池野通建（株）</v>
          </cell>
        </row>
        <row r="428">
          <cell r="A428">
            <v>90059501</v>
          </cell>
          <cell r="B428" t="str">
            <v>（株）キンツー</v>
          </cell>
        </row>
        <row r="429">
          <cell r="A429">
            <v>90059601</v>
          </cell>
          <cell r="B429" t="str">
            <v>三和綱器（株）</v>
          </cell>
        </row>
        <row r="430">
          <cell r="A430">
            <v>90059701</v>
          </cell>
          <cell r="B430" t="str">
            <v>川崎製鉄（株）</v>
          </cell>
        </row>
        <row r="431">
          <cell r="A431">
            <v>90059801</v>
          </cell>
          <cell r="B431" t="str">
            <v>東光電気（株）</v>
          </cell>
        </row>
        <row r="432">
          <cell r="A432">
            <v>90059901</v>
          </cell>
          <cell r="B432" t="str">
            <v>（株）土井製作所</v>
          </cell>
        </row>
        <row r="433">
          <cell r="A433">
            <v>90060001</v>
          </cell>
          <cell r="B433" t="str">
            <v>（株）有井製作所</v>
          </cell>
        </row>
        <row r="434">
          <cell r="A434">
            <v>90060101</v>
          </cell>
          <cell r="B434" t="str">
            <v>ネグロス電工（株）</v>
          </cell>
        </row>
        <row r="435">
          <cell r="A435">
            <v>90060201</v>
          </cell>
          <cell r="B435" t="str">
            <v>カナフジ電工（株）</v>
          </cell>
        </row>
        <row r="436">
          <cell r="A436">
            <v>90060301</v>
          </cell>
          <cell r="B436" t="str">
            <v>西日本電線（株）</v>
          </cell>
        </row>
        <row r="437">
          <cell r="A437">
            <v>90060401</v>
          </cell>
          <cell r="B437" t="str">
            <v>太洋電機産業（株）</v>
          </cell>
        </row>
        <row r="438">
          <cell r="A438">
            <v>90060501</v>
          </cell>
          <cell r="B438" t="str">
            <v>日本フェンオール（株）</v>
          </cell>
        </row>
        <row r="439">
          <cell r="A439">
            <v>90060601</v>
          </cell>
          <cell r="B439" t="str">
            <v>デンヨー（株）</v>
          </cell>
        </row>
        <row r="440">
          <cell r="A440">
            <v>90060701</v>
          </cell>
          <cell r="B440" t="str">
            <v>サイトウ共聴特殊機器（株）</v>
          </cell>
        </row>
        <row r="441">
          <cell r="A441">
            <v>90060801</v>
          </cell>
          <cell r="B441" t="str">
            <v>日本無線（株）</v>
          </cell>
        </row>
        <row r="442">
          <cell r="A442">
            <v>90060901</v>
          </cell>
          <cell r="B442" t="str">
            <v>中央防雷（株）</v>
          </cell>
        </row>
        <row r="443">
          <cell r="A443">
            <v>90061001</v>
          </cell>
          <cell r="B443" t="str">
            <v>日置電機（株）</v>
          </cell>
        </row>
        <row r="444">
          <cell r="A444">
            <v>90061101</v>
          </cell>
          <cell r="B444" t="str">
            <v>横河Ｍ＆Ｃ（株）</v>
          </cell>
        </row>
        <row r="445">
          <cell r="A445">
            <v>90061201</v>
          </cell>
          <cell r="B445" t="str">
            <v>共立電気計器（株）</v>
          </cell>
        </row>
        <row r="446">
          <cell r="A446">
            <v>90061301</v>
          </cell>
          <cell r="B446" t="str">
            <v>綜合警備保障（株）</v>
          </cell>
        </row>
        <row r="447">
          <cell r="A447">
            <v>90061401</v>
          </cell>
          <cell r="B447" t="str">
            <v>ミサト（株）</v>
          </cell>
        </row>
        <row r="448">
          <cell r="A448">
            <v>90061501</v>
          </cell>
          <cell r="B448" t="str">
            <v>安藤電気（株）</v>
          </cell>
        </row>
        <row r="449">
          <cell r="A449">
            <v>90061601</v>
          </cell>
          <cell r="B449" t="str">
            <v>（株）東海電波</v>
          </cell>
        </row>
        <row r="450">
          <cell r="A450">
            <v>90061701</v>
          </cell>
          <cell r="B450" t="str">
            <v>（株）フジクラ・ダイヤケーブル</v>
          </cell>
        </row>
        <row r="451">
          <cell r="A451">
            <v>90061801</v>
          </cell>
          <cell r="B451" t="str">
            <v>［無効］パナソニック電工ＳＰＴ（株）</v>
          </cell>
        </row>
        <row r="452">
          <cell r="A452">
            <v>90061901</v>
          </cell>
          <cell r="B452" t="str">
            <v>三葉電機工業（株）</v>
          </cell>
        </row>
        <row r="453">
          <cell r="A453">
            <v>90062001</v>
          </cell>
          <cell r="B453" t="str">
            <v>日電産業（株）</v>
          </cell>
        </row>
        <row r="454">
          <cell r="A454">
            <v>90062101</v>
          </cell>
          <cell r="B454" t="str">
            <v>エースポイントシステムズ（株）</v>
          </cell>
        </row>
        <row r="455">
          <cell r="A455">
            <v>90062201</v>
          </cell>
          <cell r="B455" t="str">
            <v>ダイア蛍光（株）</v>
          </cell>
        </row>
        <row r="456">
          <cell r="A456">
            <v>90062301</v>
          </cell>
          <cell r="B456" t="str">
            <v>トキ・コーポレーション（株）</v>
          </cell>
        </row>
        <row r="457">
          <cell r="A457">
            <v>90062401</v>
          </cell>
          <cell r="B457" t="str">
            <v>（株）アイゼット</v>
          </cell>
        </row>
        <row r="458">
          <cell r="A458">
            <v>90062501</v>
          </cell>
          <cell r="B458" t="str">
            <v>（株）アコルデ</v>
          </cell>
        </row>
        <row r="459">
          <cell r="A459">
            <v>90062601</v>
          </cell>
          <cell r="B459" t="str">
            <v>（株）エルコ・トートー</v>
          </cell>
        </row>
        <row r="460">
          <cell r="A460">
            <v>90062701</v>
          </cell>
          <cell r="B460" t="str">
            <v>カラーキネティクス・ジャパン（株）</v>
          </cell>
        </row>
        <row r="461">
          <cell r="A461">
            <v>90062801</v>
          </cell>
          <cell r="B461" t="str">
            <v>（株）サンミューロン</v>
          </cell>
        </row>
        <row r="462">
          <cell r="A462">
            <v>90062901</v>
          </cell>
          <cell r="B462" t="str">
            <v>（株）センチュリーコーポレーション</v>
          </cell>
        </row>
        <row r="463">
          <cell r="A463">
            <v>90063001</v>
          </cell>
          <cell r="B463" t="str">
            <v>（株）エムイーシー</v>
          </cell>
        </row>
        <row r="464">
          <cell r="A464">
            <v>90063101</v>
          </cell>
          <cell r="B464" t="str">
            <v>菱電湘南エレクトロニクス（株）</v>
          </cell>
        </row>
        <row r="465">
          <cell r="A465">
            <v>90063201</v>
          </cell>
          <cell r="B465" t="str">
            <v>（株）荏原電産</v>
          </cell>
        </row>
        <row r="466">
          <cell r="A466">
            <v>90063301</v>
          </cell>
          <cell r="B466" t="str">
            <v>（株）ＣＴＫ</v>
          </cell>
        </row>
        <row r="467">
          <cell r="A467">
            <v>90063401</v>
          </cell>
          <cell r="B467" t="str">
            <v>吉田電線（株）</v>
          </cell>
        </row>
        <row r="468">
          <cell r="A468">
            <v>90063501</v>
          </cell>
          <cell r="B468" t="str">
            <v>（株）ジーエス・ユアサライティング</v>
          </cell>
        </row>
        <row r="469">
          <cell r="A469">
            <v>90063601</v>
          </cell>
          <cell r="B469" t="str">
            <v>東日京三電線（株）</v>
          </cell>
        </row>
        <row r="470">
          <cell r="A470">
            <v>90063701</v>
          </cell>
          <cell r="B470" t="str">
            <v>（株）小林電機</v>
          </cell>
        </row>
        <row r="471">
          <cell r="A471">
            <v>90063801</v>
          </cell>
          <cell r="B471" t="str">
            <v>（株）ジェイ・パワーシステムズ</v>
          </cell>
        </row>
        <row r="472">
          <cell r="A472">
            <v>90063901</v>
          </cell>
          <cell r="B472" t="str">
            <v>（株）日本ネットワークサポート</v>
          </cell>
        </row>
        <row r="473">
          <cell r="A473">
            <v>90064001</v>
          </cell>
          <cell r="B473" t="str">
            <v>大東電機（株）</v>
          </cell>
        </row>
        <row r="474">
          <cell r="A474">
            <v>90064101</v>
          </cell>
          <cell r="B474" t="str">
            <v>日正電機工業（株）</v>
          </cell>
        </row>
        <row r="475">
          <cell r="A475">
            <v>90064201</v>
          </cell>
          <cell r="B475" t="str">
            <v>（株）エルデック</v>
          </cell>
        </row>
        <row r="476">
          <cell r="A476">
            <v>90080101</v>
          </cell>
          <cell r="B476" t="str">
            <v>ＩＢＭ</v>
          </cell>
        </row>
        <row r="477">
          <cell r="A477">
            <v>90080201</v>
          </cell>
          <cell r="B477" t="str">
            <v>ＡＣＣＴＯＮ</v>
          </cell>
        </row>
        <row r="478">
          <cell r="A478">
            <v>90080301</v>
          </cell>
          <cell r="B478" t="str">
            <v>アセンド</v>
          </cell>
        </row>
        <row r="479">
          <cell r="A479">
            <v>90080401</v>
          </cell>
          <cell r="B479" t="str">
            <v>アライドテレシス</v>
          </cell>
        </row>
        <row r="480">
          <cell r="A480">
            <v>90080501</v>
          </cell>
          <cell r="B480" t="str">
            <v>インテル</v>
          </cell>
        </row>
        <row r="481">
          <cell r="A481">
            <v>90080601</v>
          </cell>
          <cell r="B481" t="str">
            <v>ＡＰＣ</v>
          </cell>
        </row>
        <row r="482">
          <cell r="A482">
            <v>90080701</v>
          </cell>
          <cell r="B482" t="str">
            <v>ＨＰ  (Ａｒｕｂａ) 無線</v>
          </cell>
        </row>
        <row r="483">
          <cell r="A483">
            <v>90080801</v>
          </cell>
          <cell r="B483" t="str">
            <v>ケーブルトロン</v>
          </cell>
        </row>
        <row r="484">
          <cell r="A484">
            <v>90080901</v>
          </cell>
          <cell r="B484" t="str">
            <v>コンテック</v>
          </cell>
        </row>
        <row r="485">
          <cell r="A485">
            <v>90081001</v>
          </cell>
          <cell r="B485" t="str">
            <v>コンパック</v>
          </cell>
        </row>
        <row r="486">
          <cell r="A486">
            <v>90081101</v>
          </cell>
          <cell r="B486" t="str">
            <v>ＳＵＮ</v>
          </cell>
        </row>
        <row r="487">
          <cell r="A487">
            <v>90081201</v>
          </cell>
          <cell r="B487" t="str">
            <v>［無効］ＣＩＳＣＯ （ＳＢ Ｃ＆Ｓ）</v>
          </cell>
        </row>
        <row r="488">
          <cell r="A488">
            <v>90081202</v>
          </cell>
          <cell r="B488" t="str">
            <v>ＣＩＳＣＯ</v>
          </cell>
        </row>
        <row r="489">
          <cell r="A489">
            <v>90081301</v>
          </cell>
          <cell r="B489" t="str">
            <v>ＳＹＳＴＩＭＡＸ</v>
          </cell>
        </row>
        <row r="490">
          <cell r="A490">
            <v>90081401</v>
          </cell>
          <cell r="B490" t="str">
            <v>住友電設（株）</v>
          </cell>
        </row>
        <row r="491">
          <cell r="A491">
            <v>90081501</v>
          </cell>
          <cell r="B491" t="str">
            <v>３COM</v>
          </cell>
        </row>
        <row r="492">
          <cell r="A492">
            <v>90081601</v>
          </cell>
          <cell r="B492" t="str">
            <v>ＤＡＩＴＯＲＯＮ</v>
          </cell>
        </row>
        <row r="493">
          <cell r="A493">
            <v>90081701</v>
          </cell>
          <cell r="B493" t="str">
            <v>ＤＥＬＬ</v>
          </cell>
        </row>
        <row r="494">
          <cell r="A494">
            <v>90081801</v>
          </cell>
          <cell r="B494" t="str">
            <v>ＴＲＡＮＳＩＴＩＯＮ</v>
          </cell>
        </row>
        <row r="495">
          <cell r="A495">
            <v>90081901</v>
          </cell>
          <cell r="B495" t="str">
            <v>ネットギア</v>
          </cell>
        </row>
        <row r="496">
          <cell r="A496">
            <v>90082001</v>
          </cell>
          <cell r="B496" t="str">
            <v>（株）日立コミュニケーションテクノロジー</v>
          </cell>
        </row>
        <row r="497">
          <cell r="A497">
            <v>90082201</v>
          </cell>
          <cell r="B497" t="str">
            <v>FORE　SYSTEMS</v>
          </cell>
        </row>
        <row r="498">
          <cell r="A498">
            <v>90082301</v>
          </cell>
          <cell r="B498" t="str">
            <v>プラネックス</v>
          </cell>
        </row>
        <row r="499">
          <cell r="A499">
            <v>90082401</v>
          </cell>
          <cell r="B499" t="str">
            <v>BayNetworks</v>
          </cell>
        </row>
        <row r="500">
          <cell r="A500">
            <v>90082501</v>
          </cell>
          <cell r="B500" t="str">
            <v>ＶＯＬＩＴＩＯＮ</v>
          </cell>
        </row>
        <row r="501">
          <cell r="A501">
            <v>90082601</v>
          </cell>
          <cell r="B501" t="str">
            <v>マイクロソフト</v>
          </cell>
        </row>
        <row r="502">
          <cell r="A502">
            <v>90082701</v>
          </cell>
          <cell r="B502" t="str">
            <v>ルーセントテクノロジー</v>
          </cell>
        </row>
        <row r="503">
          <cell r="A503">
            <v>90082801</v>
          </cell>
          <cell r="B503" t="str">
            <v>未来工業（株）</v>
          </cell>
        </row>
        <row r="504">
          <cell r="A504">
            <v>90082901</v>
          </cell>
          <cell r="B504" t="str">
            <v>南電機（株）</v>
          </cell>
        </row>
        <row r="505">
          <cell r="A505">
            <v>90083001</v>
          </cell>
          <cell r="B505" t="str">
            <v>カナフレックスコーポレーション（株）</v>
          </cell>
        </row>
        <row r="506">
          <cell r="A506">
            <v>90083101</v>
          </cell>
          <cell r="B506" t="str">
            <v>（株）共立電機製作所</v>
          </cell>
        </row>
        <row r="507">
          <cell r="A507">
            <v>90083201</v>
          </cell>
          <cell r="B507" t="str">
            <v>東京三菱電機産業システム（株）</v>
          </cell>
        </row>
        <row r="508">
          <cell r="A508">
            <v>90083301</v>
          </cell>
          <cell r="B508" t="str">
            <v>（株）GSユアサ</v>
          </cell>
        </row>
        <row r="509">
          <cell r="A509">
            <v>90083401</v>
          </cell>
          <cell r="B509" t="str">
            <v>名古屋避雷針（株）</v>
          </cell>
        </row>
        <row r="510">
          <cell r="A510">
            <v>90083501</v>
          </cell>
          <cell r="B510" t="str">
            <v>（株）日立産機システム</v>
          </cell>
        </row>
        <row r="511">
          <cell r="A511">
            <v>90083601</v>
          </cell>
          <cell r="B511" t="str">
            <v>山田医療照明（株）</v>
          </cell>
        </row>
        <row r="512">
          <cell r="A512">
            <v>90083701</v>
          </cell>
          <cell r="B512" t="str">
            <v>イカリ消毒（株）</v>
          </cell>
        </row>
        <row r="513">
          <cell r="A513">
            <v>90083801</v>
          </cell>
          <cell r="B513" t="str">
            <v>ヤンマーエネルギーシステム（株）</v>
          </cell>
        </row>
        <row r="514">
          <cell r="A514">
            <v>90083901</v>
          </cell>
          <cell r="B514" t="str">
            <v>（株）ヴェインシステムズ</v>
          </cell>
        </row>
        <row r="515">
          <cell r="A515">
            <v>90084001</v>
          </cell>
          <cell r="B515" t="str">
            <v>（株）カネカ</v>
          </cell>
        </row>
        <row r="516">
          <cell r="A516">
            <v>90084101</v>
          </cell>
          <cell r="B516" t="str">
            <v>（株）ラプラスシステム</v>
          </cell>
        </row>
        <row r="517">
          <cell r="A517">
            <v>90084201</v>
          </cell>
          <cell r="B517" t="str">
            <v>（株）牧野応用測器研究所</v>
          </cell>
        </row>
        <row r="518">
          <cell r="A518">
            <v>90084301</v>
          </cell>
          <cell r="B518" t="str">
            <v>（株）新和製作所</v>
          </cell>
        </row>
        <row r="519">
          <cell r="A519">
            <v>90084401</v>
          </cell>
          <cell r="B519" t="str">
            <v>（株）サンコーシヤ</v>
          </cell>
        </row>
        <row r="520">
          <cell r="A520">
            <v>90084501</v>
          </cell>
          <cell r="B520" t="str">
            <v>（株）中松商会</v>
          </cell>
        </row>
        <row r="521">
          <cell r="A521">
            <v>90084601</v>
          </cell>
          <cell r="B521" t="str">
            <v>（株）昭電</v>
          </cell>
        </row>
        <row r="522">
          <cell r="A522">
            <v>90084701</v>
          </cell>
          <cell r="B522" t="str">
            <v>（株）ベストソリューションズ</v>
          </cell>
        </row>
        <row r="523">
          <cell r="A523">
            <v>90084801</v>
          </cell>
          <cell r="B523" t="str">
            <v>日本エレベーター製造（株）</v>
          </cell>
        </row>
        <row r="524">
          <cell r="A524">
            <v>90084901</v>
          </cell>
          <cell r="B524" t="str">
            <v>宮崎電線工業（株）</v>
          </cell>
        </row>
        <row r="525">
          <cell r="A525">
            <v>90085001</v>
          </cell>
          <cell r="B525" t="str">
            <v>東拓工業（株）</v>
          </cell>
        </row>
        <row r="526">
          <cell r="A526">
            <v>90085101</v>
          </cell>
          <cell r="B526" t="str">
            <v>（株）電研社</v>
          </cell>
        </row>
        <row r="527">
          <cell r="A527">
            <v>90085201</v>
          </cell>
          <cell r="B527" t="str">
            <v>ニ幸電気工業（株）</v>
          </cell>
        </row>
        <row r="528">
          <cell r="A528">
            <v>90085301</v>
          </cell>
          <cell r="B528" t="str">
            <v>摂津電機工業（株）</v>
          </cell>
        </row>
        <row r="529">
          <cell r="A529">
            <v>90085401</v>
          </cell>
          <cell r="B529" t="str">
            <v>辰電機（株）</v>
          </cell>
        </row>
        <row r="530">
          <cell r="A530">
            <v>90085501</v>
          </cell>
          <cell r="B530" t="str">
            <v>クボテック（株）</v>
          </cell>
        </row>
        <row r="531">
          <cell r="A531">
            <v>90085601</v>
          </cell>
          <cell r="B531" t="str">
            <v>サイバーパスジャパン（株）</v>
          </cell>
        </row>
        <row r="532">
          <cell r="A532">
            <v>90085701</v>
          </cell>
          <cell r="B532" t="str">
            <v>アイコム（株）</v>
          </cell>
        </row>
        <row r="533">
          <cell r="A533">
            <v>90085801</v>
          </cell>
          <cell r="B533" t="str">
            <v>［無効］パナソニック電工ネットワークス（株）</v>
          </cell>
        </row>
        <row r="534">
          <cell r="A534">
            <v>90085901</v>
          </cell>
          <cell r="B534" t="str">
            <v>アルカテル・ルーセント</v>
          </cell>
        </row>
        <row r="535">
          <cell r="A535">
            <v>90086001</v>
          </cell>
          <cell r="B535" t="str">
            <v>ＦＸＣ（株）</v>
          </cell>
        </row>
        <row r="536">
          <cell r="A536">
            <v>90086101</v>
          </cell>
          <cell r="B536" t="str">
            <v>アラクサラネットワークス（株）</v>
          </cell>
        </row>
        <row r="537">
          <cell r="A537">
            <v>90086201</v>
          </cell>
          <cell r="B537" t="str">
            <v>Ｆ５ネットワークス</v>
          </cell>
        </row>
        <row r="538">
          <cell r="A538">
            <v>90086301</v>
          </cell>
          <cell r="B538" t="str">
            <v>ジュニパー</v>
          </cell>
        </row>
        <row r="539">
          <cell r="A539">
            <v>90086401</v>
          </cell>
          <cell r="B539" t="str">
            <v>ＨＰ　Ｓｗｉｔｃｈ</v>
          </cell>
        </row>
        <row r="540">
          <cell r="A540">
            <v>90086402</v>
          </cell>
          <cell r="B540" t="str">
            <v>ＨＰ（Ａシリーズ） （ネットワールド）</v>
          </cell>
        </row>
        <row r="541">
          <cell r="A541">
            <v>90086403</v>
          </cell>
          <cell r="B541" t="str">
            <v>ＨＰ（ＰＣ・サーバ－他）</v>
          </cell>
        </row>
        <row r="542">
          <cell r="A542">
            <v>90086501</v>
          </cell>
          <cell r="B542" t="str">
            <v>ヤマハ（株）</v>
          </cell>
        </row>
        <row r="543">
          <cell r="A543">
            <v>90086601</v>
          </cell>
          <cell r="B543" t="str">
            <v>Ｅｘｔｒｉｃｏｍ（エクストリコム）</v>
          </cell>
        </row>
        <row r="544">
          <cell r="A544">
            <v>90086701</v>
          </cell>
          <cell r="B544" t="str">
            <v>Ｐａｎｄｕｉｔ（パンドウィット）</v>
          </cell>
        </row>
        <row r="545">
          <cell r="A545">
            <v>90086801</v>
          </cell>
          <cell r="B545" t="str">
            <v>ＳｏｎｉｃＷＡＬＬ（ソニックウォール）</v>
          </cell>
        </row>
        <row r="546">
          <cell r="A546">
            <v>90086901</v>
          </cell>
          <cell r="B546" t="str">
            <v>ＦＯＲＴＩＮＥＴ（フォーティネット）</v>
          </cell>
        </row>
        <row r="547">
          <cell r="A547">
            <v>90087001</v>
          </cell>
          <cell r="B547" t="str">
            <v>ＢＲＯＣＡＤＥ（ブロケード）</v>
          </cell>
        </row>
        <row r="548">
          <cell r="A548">
            <v>90087101</v>
          </cell>
          <cell r="B548" t="str">
            <v>ＭＯＢＯＴＩＸ（モボティックス）</v>
          </cell>
        </row>
        <row r="549">
          <cell r="A549">
            <v>90087201</v>
          </cell>
          <cell r="B549" t="str">
            <v>Ｃｅｌｌ　Ｔｅｃｈｎｏｌｏｇｙ（セルテクノロジー）</v>
          </cell>
        </row>
        <row r="550">
          <cell r="A550">
            <v>90087301</v>
          </cell>
          <cell r="B550" t="str">
            <v>Sourcefire（ソースファイア）</v>
          </cell>
        </row>
        <row r="551">
          <cell r="A551">
            <v>90087401</v>
          </cell>
          <cell r="B551" t="str">
            <v>Ｘｉｒｒｕｓ(ジッラス)</v>
          </cell>
        </row>
        <row r="552">
          <cell r="A552">
            <v>90090101</v>
          </cell>
          <cell r="B552" t="str">
            <v>コクヨ（株）</v>
          </cell>
        </row>
        <row r="553">
          <cell r="A553">
            <v>90090201</v>
          </cell>
          <cell r="B553" t="str">
            <v>（株）リコー</v>
          </cell>
        </row>
        <row r="554">
          <cell r="A554">
            <v>90090301</v>
          </cell>
          <cell r="B554" t="str">
            <v>キヤノン（株）</v>
          </cell>
        </row>
        <row r="555">
          <cell r="A555">
            <v>90090401</v>
          </cell>
          <cell r="B555" t="str">
            <v>ダイワラクダ工業（株）</v>
          </cell>
        </row>
        <row r="556">
          <cell r="A556">
            <v>90090501</v>
          </cell>
          <cell r="B556" t="str">
            <v>（株）内田洋行</v>
          </cell>
        </row>
        <row r="557">
          <cell r="A557">
            <v>90090701</v>
          </cell>
          <cell r="B557" t="str">
            <v>マツダ（株）</v>
          </cell>
        </row>
        <row r="558">
          <cell r="A558">
            <v>90090801</v>
          </cell>
          <cell r="B558" t="str">
            <v>大和工商リース（株）</v>
          </cell>
        </row>
        <row r="559">
          <cell r="A559">
            <v>90090901</v>
          </cell>
          <cell r="B559" t="str">
            <v>［無効］松下電送（株）</v>
          </cell>
        </row>
        <row r="560">
          <cell r="A560">
            <v>90091001</v>
          </cell>
          <cell r="B560" t="str">
            <v>ニットーハイ（株）</v>
          </cell>
        </row>
        <row r="561">
          <cell r="A561">
            <v>90091101</v>
          </cell>
          <cell r="B561" t="str">
            <v>東研電機（株）</v>
          </cell>
        </row>
        <row r="562">
          <cell r="A562">
            <v>90091201</v>
          </cell>
          <cell r="B562" t="str">
            <v>大崎電気工業（株）</v>
          </cell>
        </row>
        <row r="563">
          <cell r="A563">
            <v>90091301</v>
          </cell>
          <cell r="B563" t="str">
            <v>渡辺電機工業（株）</v>
          </cell>
        </row>
        <row r="564">
          <cell r="A564">
            <v>90091401</v>
          </cell>
          <cell r="B564" t="str">
            <v>ミドリ安全（株）</v>
          </cell>
        </row>
        <row r="565">
          <cell r="A565">
            <v>90091501</v>
          </cell>
          <cell r="B565" t="str">
            <v>内山電機工業（株）</v>
          </cell>
        </row>
        <row r="566">
          <cell r="A566">
            <v>90091601</v>
          </cell>
          <cell r="B566" t="str">
            <v>大阪特殊電機（株）</v>
          </cell>
        </row>
        <row r="567">
          <cell r="A567">
            <v>90091701</v>
          </cell>
          <cell r="B567" t="str">
            <v>長州産業（株）</v>
          </cell>
        </row>
        <row r="568">
          <cell r="A568">
            <v>90091801</v>
          </cell>
          <cell r="B568" t="str">
            <v>（株）フィールド ロジック</v>
          </cell>
        </row>
        <row r="569">
          <cell r="A569">
            <v>90091901</v>
          </cell>
          <cell r="B569" t="str">
            <v>Hanwha（ハンファ）</v>
          </cell>
        </row>
        <row r="570">
          <cell r="A570">
            <v>90092001</v>
          </cell>
          <cell r="B570" t="str">
            <v>SAMSUNG（サムスン）</v>
          </cell>
        </row>
        <row r="571">
          <cell r="A571">
            <v>90092101</v>
          </cell>
          <cell r="B571" t="str">
            <v>SUNTECH（サンテック）</v>
          </cell>
        </row>
        <row r="572">
          <cell r="A572">
            <v>90092201</v>
          </cell>
          <cell r="B572" t="str">
            <v>TMEIC（東芝三菱電機産業システム（株））</v>
          </cell>
        </row>
        <row r="573">
          <cell r="A573">
            <v>90092301</v>
          </cell>
          <cell r="B573" t="str">
            <v>オーナンバ（株）</v>
          </cell>
        </row>
        <row r="574">
          <cell r="A574">
            <v>90092401</v>
          </cell>
          <cell r="B574" t="str">
            <v>ニイガタ製販（株）</v>
          </cell>
        </row>
        <row r="575">
          <cell r="A575">
            <v>90092501</v>
          </cell>
          <cell r="B575" t="str">
            <v>アイリスオーヤマ（株）</v>
          </cell>
        </row>
        <row r="576">
          <cell r="A576">
            <v>90092601</v>
          </cell>
          <cell r="B576" t="str">
            <v>IDEC（株）</v>
          </cell>
        </row>
        <row r="577">
          <cell r="A577">
            <v>90092701</v>
          </cell>
          <cell r="B577" t="str">
            <v>PHOENIX CONTACT（フェニックス・コンタクト）</v>
          </cell>
        </row>
        <row r="578">
          <cell r="A578">
            <v>90092801</v>
          </cell>
          <cell r="B578" t="str">
            <v>ダイシン電機（株）</v>
          </cell>
        </row>
        <row r="579">
          <cell r="A579">
            <v>90092901</v>
          </cell>
          <cell r="B579" t="str">
            <v>弥生プライマル（株）</v>
          </cell>
        </row>
        <row r="580">
          <cell r="A580">
            <v>90093001</v>
          </cell>
          <cell r="B580" t="str">
            <v>関西エナジス（株）</v>
          </cell>
        </row>
        <row r="581">
          <cell r="A581">
            <v>90093101</v>
          </cell>
          <cell r="B581" t="str">
            <v>鎌田信号機（株）</v>
          </cell>
        </row>
        <row r="582">
          <cell r="A582">
            <v>90093201</v>
          </cell>
          <cell r="B582" t="str">
            <v>ＩＤＥＣ（株）</v>
          </cell>
        </row>
        <row r="583">
          <cell r="A583">
            <v>90093301</v>
          </cell>
          <cell r="B583" t="str">
            <v>河野電気（株）</v>
          </cell>
        </row>
        <row r="584">
          <cell r="A584">
            <v>90093401</v>
          </cell>
          <cell r="B584" t="str">
            <v>カナディアンソーラー（株）</v>
          </cell>
        </row>
        <row r="585">
          <cell r="A585">
            <v>90093501</v>
          </cell>
          <cell r="B585" t="str">
            <v>キップ＆ゾーネン</v>
          </cell>
        </row>
        <row r="586">
          <cell r="A586">
            <v>90093601</v>
          </cell>
          <cell r="B586" t="str">
            <v>サカタ製作所</v>
          </cell>
        </row>
        <row r="587">
          <cell r="A587">
            <v>90093701</v>
          </cell>
          <cell r="B587" t="str">
            <v>（株）サカキコーポレーション</v>
          </cell>
        </row>
        <row r="588">
          <cell r="A588">
            <v>90093801</v>
          </cell>
          <cell r="B588" t="str">
            <v>ＨＡＮＳＯＬ（ハンソル）</v>
          </cell>
        </row>
        <row r="589">
          <cell r="A589">
            <v>90093901</v>
          </cell>
          <cell r="B589" t="str">
            <v>（株）プリード</v>
          </cell>
        </row>
        <row r="590">
          <cell r="A590">
            <v>90094001</v>
          </cell>
          <cell r="B590" t="str">
            <v>（株）クマヒラ</v>
          </cell>
        </row>
        <row r="591">
          <cell r="A591">
            <v>90094101</v>
          </cell>
          <cell r="B591" t="str">
            <v>ＩＰＳＷＩＴＣＨ（イプスイッチ）</v>
          </cell>
        </row>
        <row r="592">
          <cell r="A592">
            <v>90094201</v>
          </cell>
          <cell r="B592" t="str">
            <v>ＩＴＳＳ（アイティエスエス）</v>
          </cell>
        </row>
        <row r="593">
          <cell r="A593">
            <v>90094301</v>
          </cell>
          <cell r="B593" t="str">
            <v>Ｒｕｃｋｕｓ（ラッカス）</v>
          </cell>
        </row>
        <row r="594">
          <cell r="A594">
            <v>90094401</v>
          </cell>
          <cell r="B594" t="str">
            <v>Ｉｎｆｉｎｉｃｏ（インフィニコ）</v>
          </cell>
        </row>
        <row r="595">
          <cell r="A595">
            <v>90094501</v>
          </cell>
          <cell r="B595" t="str">
            <v>日新電工（株）</v>
          </cell>
        </row>
        <row r="596">
          <cell r="A596">
            <v>90094601</v>
          </cell>
          <cell r="B596" t="str">
            <v>摂陽明正（株）</v>
          </cell>
        </row>
        <row r="597">
          <cell r="A597">
            <v>90094701</v>
          </cell>
          <cell r="B597" t="str">
            <v>Ｓｉｋｌｕ （シクル）</v>
          </cell>
        </row>
        <row r="598">
          <cell r="A598">
            <v>90094801</v>
          </cell>
          <cell r="B598" t="str">
            <v>丸一鋼管（株）</v>
          </cell>
        </row>
        <row r="599">
          <cell r="A599">
            <v>90094901</v>
          </cell>
          <cell r="B599" t="str">
            <v>東芝インフラシステムズ（株）</v>
          </cell>
        </row>
        <row r="600">
          <cell r="A600">
            <v>90095001</v>
          </cell>
          <cell r="B600" t="str">
            <v>サンユニット（株）</v>
          </cell>
        </row>
        <row r="601">
          <cell r="A601">
            <v>90095101</v>
          </cell>
          <cell r="B601" t="str">
            <v>アイベステクノ（株）</v>
          </cell>
        </row>
        <row r="602">
          <cell r="A602">
            <v>90095201</v>
          </cell>
          <cell r="B602" t="str">
            <v>オリエント電機（株）</v>
          </cell>
        </row>
        <row r="603">
          <cell r="A603">
            <v>90095301</v>
          </cell>
          <cell r="B603" t="str">
            <v>ＡＴＥＮ</v>
          </cell>
        </row>
        <row r="604">
          <cell r="A604">
            <v>90095401</v>
          </cell>
          <cell r="B604" t="str">
            <v>（株）Ｌｕｃｉ</v>
          </cell>
        </row>
        <row r="605">
          <cell r="A605">
            <v>90095501</v>
          </cell>
          <cell r="B605" t="str">
            <v>（株）ヤマグチ</v>
          </cell>
        </row>
        <row r="606">
          <cell r="A606">
            <v>90095601</v>
          </cell>
          <cell r="B606" t="str">
            <v>（株）久野電機製作所</v>
          </cell>
        </row>
        <row r="607">
          <cell r="A607">
            <v>90095701</v>
          </cell>
          <cell r="B607" t="str">
            <v>（株）川電工業</v>
          </cell>
        </row>
        <row r="608">
          <cell r="A608">
            <v>90095801</v>
          </cell>
          <cell r="B608" t="str">
            <v xml:space="preserve"> (株) 大伸電機</v>
          </cell>
        </row>
        <row r="609">
          <cell r="A609">
            <v>90095901</v>
          </cell>
          <cell r="B609" t="str">
            <v>（株）藤原電機製作所</v>
          </cell>
        </row>
        <row r="610">
          <cell r="A610">
            <v>90096001</v>
          </cell>
          <cell r="B610" t="str">
            <v>ＮＥＣネッツエスアイ（株）</v>
          </cell>
        </row>
        <row r="611">
          <cell r="A611">
            <v>90096101</v>
          </cell>
          <cell r="B611" t="str">
            <v>シュナイダーエレクトリック（株）</v>
          </cell>
        </row>
        <row r="612">
          <cell r="A612">
            <v>90096201</v>
          </cell>
          <cell r="B612" t="str">
            <v>タカオカ化成工業（株）</v>
          </cell>
        </row>
        <row r="613">
          <cell r="A613">
            <v>90096301</v>
          </cell>
          <cell r="B613" t="str">
            <v>ルイスポールセン</v>
          </cell>
        </row>
        <row r="614">
          <cell r="A614">
            <v>90096401</v>
          </cell>
          <cell r="B614" t="str">
            <v>肱川電機（株）</v>
          </cell>
        </row>
        <row r="615">
          <cell r="A615">
            <v>90096501</v>
          </cell>
          <cell r="B615" t="str">
            <v>伸興電線（株）</v>
          </cell>
        </row>
        <row r="616">
          <cell r="A616">
            <v>90096601</v>
          </cell>
          <cell r="B616" t="str">
            <v>森山産業（株）</v>
          </cell>
        </row>
        <row r="617">
          <cell r="A617">
            <v>90096701</v>
          </cell>
          <cell r="B617" t="str">
            <v>平誠電機（株）</v>
          </cell>
        </row>
        <row r="618">
          <cell r="A618">
            <v>90096801</v>
          </cell>
          <cell r="B618" t="str">
            <v>理研計器（株）</v>
          </cell>
        </row>
        <row r="619">
          <cell r="A619">
            <v>90096901</v>
          </cell>
          <cell r="B619" t="str">
            <v>ＣＫＤ（株）</v>
          </cell>
        </row>
        <row r="620">
          <cell r="A620">
            <v>90097001</v>
          </cell>
          <cell r="B620" t="str">
            <v>ＳＦＣＣ（株）</v>
          </cell>
        </row>
        <row r="621">
          <cell r="A621">
            <v>90097201</v>
          </cell>
          <cell r="B621" t="str">
            <v>東芝産業機器システム（株）</v>
          </cell>
        </row>
        <row r="622">
          <cell r="A622">
            <v>90097301</v>
          </cell>
          <cell r="B622" t="str">
            <v>サクサ（株）</v>
          </cell>
        </row>
        <row r="623">
          <cell r="A623">
            <v>90097401</v>
          </cell>
          <cell r="B623" t="str">
            <v>（株）ＧＳユアサ インフラシステムズ</v>
          </cell>
        </row>
        <row r="624">
          <cell r="A624" t="str">
            <v>*98000001</v>
          </cell>
          <cell r="B624" t="str">
            <v>未　　定</v>
          </cell>
        </row>
      </sheetData>
      <sheetData sheetId="6">
        <row r="3">
          <cell r="B3" t="str">
            <v>個</v>
          </cell>
        </row>
        <row r="4">
          <cell r="B4" t="str">
            <v>面</v>
          </cell>
        </row>
        <row r="5">
          <cell r="B5" t="str">
            <v>ケ</v>
          </cell>
        </row>
        <row r="6">
          <cell r="B6" t="str">
            <v>枚</v>
          </cell>
        </row>
        <row r="7">
          <cell r="B7" t="str">
            <v>ｍ</v>
          </cell>
        </row>
        <row r="8">
          <cell r="B8" t="str">
            <v>本</v>
          </cell>
        </row>
        <row r="9">
          <cell r="B9" t="str">
            <v>組</v>
          </cell>
        </row>
        <row r="10">
          <cell r="B10" t="str">
            <v>式</v>
          </cell>
        </row>
        <row r="11">
          <cell r="B11" t="str">
            <v>台</v>
          </cell>
        </row>
        <row r="12">
          <cell r="B12" t="str">
            <v>ｾｯﾄ</v>
          </cell>
        </row>
        <row r="13">
          <cell r="B13" t="str">
            <v>ヶ所</v>
          </cell>
        </row>
        <row r="14">
          <cell r="B14" t="str">
            <v>ｹｰｽ</v>
          </cell>
        </row>
        <row r="15">
          <cell r="B15" t="str">
            <v>巻</v>
          </cell>
        </row>
        <row r="16">
          <cell r="B16" t="str">
            <v>ﾄﾞﾗﾑ</v>
          </cell>
        </row>
        <row r="17">
          <cell r="B17" t="str">
            <v>基</v>
          </cell>
        </row>
        <row r="18">
          <cell r="B18" t="str">
            <v>架</v>
          </cell>
        </row>
        <row r="19">
          <cell r="B19" t="str">
            <v>ﾗｲﾝ</v>
          </cell>
        </row>
        <row r="20">
          <cell r="B20" t="str">
            <v>m2</v>
          </cell>
        </row>
        <row r="21">
          <cell r="B21" t="str">
            <v>ｔ</v>
          </cell>
        </row>
        <row r="22">
          <cell r="B22" t="str">
            <v>月</v>
          </cell>
        </row>
        <row r="23">
          <cell r="B23" t="str">
            <v>ヶ月</v>
          </cell>
        </row>
        <row r="24">
          <cell r="B24" t="str">
            <v>人月</v>
          </cell>
        </row>
        <row r="25">
          <cell r="B25" t="str">
            <v>人日</v>
          </cell>
        </row>
        <row r="26">
          <cell r="B26" t="str">
            <v>時間</v>
          </cell>
        </row>
        <row r="27">
          <cell r="B27" t="str">
            <v>工数</v>
          </cell>
        </row>
        <row r="28">
          <cell r="B28" t="str">
            <v>回</v>
          </cell>
        </row>
        <row r="29">
          <cell r="B29" t="str">
            <v>往復</v>
          </cell>
        </row>
        <row r="30">
          <cell r="B30" t="str">
            <v>km</v>
          </cell>
        </row>
        <row r="31">
          <cell r="B31" t="str">
            <v>泊</v>
          </cell>
        </row>
        <row r="32">
          <cell r="B32" t="str">
            <v>Pr</v>
          </cell>
        </row>
        <row r="33">
          <cell r="B33" t="str">
            <v>対向</v>
          </cell>
        </row>
        <row r="34">
          <cell r="B34" t="str">
            <v>KL</v>
          </cell>
        </row>
        <row r="35">
          <cell r="B35" t="str">
            <v>L</v>
          </cell>
        </row>
        <row r="36">
          <cell r="B36" t="str">
            <v>Kg</v>
          </cell>
        </row>
        <row r="37">
          <cell r="B37" t="str">
            <v>m3</v>
          </cell>
        </row>
        <row r="38">
          <cell r="B38" t="str">
            <v>袋</v>
          </cell>
        </row>
        <row r="39">
          <cell r="B39" t="str">
            <v>束</v>
          </cell>
        </row>
        <row r="40">
          <cell r="B40" t="str">
            <v>缶</v>
          </cell>
        </row>
        <row r="41">
          <cell r="B41" t="str">
            <v>箱</v>
          </cell>
        </row>
      </sheetData>
      <sheetData sheetId="7">
        <row r="1">
          <cell r="A1" t="str">
            <v>事業部12</v>
          </cell>
          <cell r="B1" t="str">
            <v>その他情報!$J$3:$J$206</v>
          </cell>
        </row>
        <row r="2">
          <cell r="A2" t="str">
            <v>事業部21</v>
          </cell>
          <cell r="B2" t="str">
            <v>その他情報!$K$3:$K$993</v>
          </cell>
        </row>
        <row r="3">
          <cell r="A3" t="str">
            <v>事業部22</v>
          </cell>
          <cell r="B3" t="str">
            <v>その他情報!$L$3:$L$646</v>
          </cell>
        </row>
        <row r="4">
          <cell r="A4" t="str">
            <v>事業部23</v>
          </cell>
          <cell r="B4" t="str">
            <v>その他情報!$M$3:$M$646</v>
          </cell>
        </row>
        <row r="5">
          <cell r="A5" t="str">
            <v>事業部24</v>
          </cell>
          <cell r="B5" t="str">
            <v>その他情報!$N$3:$N$646</v>
          </cell>
        </row>
        <row r="6">
          <cell r="A6" t="str">
            <v>事業部25</v>
          </cell>
          <cell r="B6" t="str">
            <v>その他情報!$O$3:$O$993</v>
          </cell>
        </row>
        <row r="7">
          <cell r="A7" t="str">
            <v>事業部26</v>
          </cell>
          <cell r="B7" t="str">
            <v>その他情報!$P$3:$P$340</v>
          </cell>
        </row>
        <row r="8">
          <cell r="A8" t="str">
            <v>事業部27</v>
          </cell>
          <cell r="B8" t="str">
            <v>その他情報!$Q$3:$Q$993</v>
          </cell>
        </row>
        <row r="9">
          <cell r="A9" t="str">
            <v>事業部31</v>
          </cell>
          <cell r="B9" t="str">
            <v>その他情報!$R$3:$R$353</v>
          </cell>
        </row>
        <row r="10">
          <cell r="A10" t="str">
            <v>事業部32</v>
          </cell>
          <cell r="B10" t="str">
            <v>その他情報!$S$3:$S$218</v>
          </cell>
        </row>
        <row r="11">
          <cell r="A11" t="str">
            <v>事業部33</v>
          </cell>
          <cell r="B11" t="str">
            <v>その他情報!$T$3:$T$319</v>
          </cell>
        </row>
        <row r="12">
          <cell r="A12" t="str">
            <v>事業部51</v>
          </cell>
          <cell r="B12" t="str">
            <v>その他情報!$U$3:$U$94</v>
          </cell>
        </row>
        <row r="13">
          <cell r="A13" t="str">
            <v>事業部52</v>
          </cell>
          <cell r="B13" t="str">
            <v>その他情報!$V$3:$V$94</v>
          </cell>
        </row>
        <row r="14">
          <cell r="A14" t="str">
            <v>事業部71</v>
          </cell>
          <cell r="B14" t="str">
            <v>その他情報!$W$3:$W$94</v>
          </cell>
        </row>
        <row r="15">
          <cell r="A15" t="str">
            <v>事業部81</v>
          </cell>
          <cell r="B15" t="str">
            <v>その他情報!$X$3:$X$903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omments" Target="../comments2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rgb="FFFF0000"/>
    <pageSetUpPr fitToPage="1"/>
  </sheetPr>
  <dimension ref="A1:CQ50"/>
  <sheetViews>
    <sheetView showGridLines="0" zoomScaleNormal="100" workbookViewId="0">
      <selection activeCell="V21" sqref="V21:AD23"/>
    </sheetView>
  </sheetViews>
  <sheetFormatPr defaultColWidth="2.625" defaultRowHeight="13.5"/>
  <cols>
    <col min="1" max="11" width="2.625" style="16"/>
    <col min="12" max="12" width="2.625" style="16" customWidth="1"/>
    <col min="13" max="16" width="2.625" style="16"/>
    <col min="17" max="17" width="2.625" style="16" customWidth="1"/>
    <col min="18" max="28" width="2.625" style="16"/>
    <col min="29" max="29" width="2.625" style="16" customWidth="1"/>
    <col min="30" max="32" width="2.625" style="16"/>
    <col min="33" max="34" width="2.625" style="16" customWidth="1"/>
    <col min="35" max="59" width="2.625" style="16"/>
    <col min="60" max="60" width="2.625" style="16" customWidth="1"/>
    <col min="61" max="16384" width="2.625" style="16"/>
  </cols>
  <sheetData>
    <row r="1" spans="2:60" ht="21.95" customHeight="1" thickBot="1">
      <c r="B1" s="17"/>
      <c r="R1" s="16" t="s">
        <v>0</v>
      </c>
      <c r="BE1" s="18" t="s">
        <v>1</v>
      </c>
    </row>
    <row r="2" spans="2:60" ht="21.95" customHeight="1" thickTop="1" thickBot="1">
      <c r="B2" s="19" t="s">
        <v>1052</v>
      </c>
      <c r="Q2" s="20"/>
      <c r="R2" s="396" t="str">
        <f>IF(入力用!R2="","",入力用!R2)</f>
        <v/>
      </c>
      <c r="S2" s="397"/>
      <c r="T2" s="397"/>
      <c r="U2" s="397"/>
      <c r="V2" s="397"/>
      <c r="W2" s="397"/>
      <c r="X2" s="397"/>
      <c r="Y2" s="397"/>
      <c r="Z2" s="397"/>
      <c r="AA2" s="397"/>
      <c r="AB2" s="398"/>
      <c r="AC2" s="21" t="str">
        <f>MID(R2,5,2)</f>
        <v/>
      </c>
      <c r="AD2" s="22" t="str">
        <f>RIGHT(R2,2)</f>
        <v/>
      </c>
      <c r="AE2" s="22" t="str">
        <f>LEFT(R2,4)</f>
        <v/>
      </c>
      <c r="AF2" s="22">
        <f ca="1">MONTH(NOW())</f>
        <v>9</v>
      </c>
      <c r="AG2" s="22">
        <f ca="1">DAY(NOW())</f>
        <v>18</v>
      </c>
      <c r="AH2" s="22">
        <f ca="1">YEAR(NOW())-1</f>
        <v>2025</v>
      </c>
      <c r="AU2" s="22" t="b">
        <v>1</v>
      </c>
      <c r="AV2" s="22"/>
      <c r="AW2" s="47"/>
      <c r="AX2" s="48" t="s">
        <v>2</v>
      </c>
      <c r="AY2" s="47"/>
      <c r="AZ2" s="47"/>
      <c r="BA2" s="47"/>
      <c r="BB2" s="47"/>
      <c r="BC2" s="47"/>
      <c r="BD2" s="47"/>
      <c r="BE2" s="47"/>
    </row>
    <row r="3" spans="2:60" ht="8.1" customHeight="1" thickTop="1" thickBot="1">
      <c r="AW3" s="399" t="b">
        <v>0</v>
      </c>
      <c r="AX3" s="399"/>
      <c r="AY3" s="399"/>
      <c r="AZ3" s="399"/>
      <c r="BA3" s="399"/>
      <c r="BB3" s="399"/>
      <c r="BC3" s="399"/>
      <c r="BD3" s="399"/>
      <c r="BE3" s="399"/>
    </row>
    <row r="4" spans="2:60" ht="21.95" customHeight="1" thickTop="1" thickBot="1">
      <c r="B4" s="23" t="s">
        <v>3</v>
      </c>
      <c r="L4" s="24"/>
      <c r="R4" s="219" t="s">
        <v>4</v>
      </c>
      <c r="S4" s="220"/>
      <c r="T4" s="220"/>
      <c r="U4" s="220"/>
      <c r="V4" s="220"/>
      <c r="W4" s="400"/>
      <c r="X4" s="401"/>
      <c r="Y4" s="401"/>
      <c r="Z4" s="401"/>
      <c r="AA4" s="401"/>
      <c r="AB4" s="401"/>
      <c r="AC4" s="401"/>
      <c r="AD4" s="401"/>
      <c r="AE4" s="401"/>
      <c r="AF4" s="401"/>
      <c r="AG4" s="402"/>
      <c r="AM4" s="22"/>
      <c r="AO4" s="198" t="s">
        <v>5</v>
      </c>
      <c r="AP4" s="198"/>
      <c r="AQ4" s="198"/>
      <c r="AR4" s="198"/>
      <c r="AS4" s="198"/>
      <c r="AT4" s="406"/>
      <c r="AU4" s="406"/>
      <c r="AV4" s="406"/>
      <c r="AW4" s="406"/>
      <c r="AX4" s="406"/>
      <c r="AZ4" s="217" t="s">
        <v>6</v>
      </c>
      <c r="BA4" s="218"/>
      <c r="BB4" s="374"/>
      <c r="BC4" s="407" t="str">
        <f>入力用!BC4</f>
        <v>課税</v>
      </c>
      <c r="BD4" s="408"/>
      <c r="BE4" s="409"/>
    </row>
    <row r="5" spans="2:60" ht="21.95" customHeight="1" thickTop="1" thickBot="1">
      <c r="B5" s="16" t="s">
        <v>7</v>
      </c>
      <c r="Q5" s="22"/>
      <c r="R5" s="179"/>
      <c r="S5" s="180"/>
      <c r="T5" s="180"/>
      <c r="U5" s="180"/>
      <c r="V5" s="180"/>
      <c r="W5" s="403"/>
      <c r="X5" s="404"/>
      <c r="Y5" s="404"/>
      <c r="Z5" s="404"/>
      <c r="AA5" s="404"/>
      <c r="AB5" s="404"/>
      <c r="AC5" s="404"/>
      <c r="AD5" s="404"/>
      <c r="AE5" s="404"/>
      <c r="AF5" s="404"/>
      <c r="AG5" s="405"/>
      <c r="AH5" s="22" t="str">
        <f>VLOOKUP("事業部"&amp;IF(LEFT(V18,2)="","51",LEFT(V18,2)),事業部参照範囲!$A$1:$BE$8,2,FALSE)</f>
        <v>その他情報!$N$3:$N$261</v>
      </c>
      <c r="AI5" s="25"/>
      <c r="AO5" s="348"/>
      <c r="AP5" s="348"/>
      <c r="AQ5" s="348"/>
      <c r="AR5" s="348"/>
      <c r="AS5" s="348"/>
      <c r="AT5" s="410"/>
      <c r="AU5" s="410"/>
      <c r="AV5" s="410"/>
      <c r="AW5" s="410"/>
      <c r="AX5" s="410"/>
      <c r="AZ5" s="217" t="s">
        <v>8</v>
      </c>
      <c r="BA5" s="218"/>
      <c r="BB5" s="374"/>
      <c r="BC5" s="411">
        <f>IF(入力用!BC5="","",入力用!BC5)</f>
        <v>10</v>
      </c>
      <c r="BD5" s="412"/>
      <c r="BE5" s="50" t="s">
        <v>9</v>
      </c>
    </row>
    <row r="6" spans="2:60" ht="8.1" customHeight="1" thickTop="1"/>
    <row r="7" spans="2:60" ht="14.1" customHeight="1" thickBot="1">
      <c r="B7" s="379" t="s">
        <v>10</v>
      </c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0"/>
      <c r="R7" s="380"/>
      <c r="S7" s="381"/>
      <c r="T7" s="219" t="s">
        <v>11</v>
      </c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38"/>
      <c r="AK7" s="198" t="s">
        <v>12</v>
      </c>
      <c r="AL7" s="198"/>
      <c r="AM7" s="198"/>
      <c r="AN7" s="198" t="s">
        <v>13</v>
      </c>
      <c r="AO7" s="198"/>
      <c r="AP7" s="198"/>
      <c r="AQ7" s="198"/>
      <c r="AR7" s="198"/>
      <c r="AS7" s="198"/>
      <c r="AT7" s="198"/>
      <c r="AU7" s="198"/>
      <c r="AV7" s="198"/>
      <c r="AW7" s="198" t="s">
        <v>14</v>
      </c>
      <c r="AX7" s="198"/>
      <c r="AY7" s="198"/>
      <c r="AZ7" s="198"/>
      <c r="BA7" s="198"/>
      <c r="BB7" s="198"/>
      <c r="BC7" s="198"/>
      <c r="BD7" s="198"/>
      <c r="BE7" s="198"/>
    </row>
    <row r="8" spans="2:60" ht="12" customHeight="1" thickTop="1" thickBot="1">
      <c r="B8" s="382" t="s">
        <v>15</v>
      </c>
      <c r="C8" s="383"/>
      <c r="D8" s="383"/>
      <c r="E8" s="65" t="s">
        <v>16</v>
      </c>
      <c r="F8" s="384">
        <f>入力用!F8</f>
        <v>0</v>
      </c>
      <c r="G8" s="384"/>
      <c r="H8" s="384"/>
      <c r="I8" s="384"/>
      <c r="J8" s="384"/>
      <c r="K8" s="384"/>
      <c r="L8" s="384"/>
      <c r="M8" s="384"/>
      <c r="N8" s="384"/>
      <c r="O8" s="384"/>
      <c r="P8" s="384"/>
      <c r="Q8" s="384"/>
      <c r="R8" s="384"/>
      <c r="S8" s="385"/>
      <c r="T8" s="177"/>
      <c r="U8" s="177"/>
      <c r="V8" s="177"/>
      <c r="W8" s="177"/>
      <c r="X8" s="177"/>
      <c r="Y8" s="177"/>
      <c r="Z8" s="177"/>
      <c r="AA8" s="177"/>
      <c r="AB8" s="177"/>
      <c r="AC8" s="177"/>
      <c r="AD8" s="177"/>
      <c r="AE8" s="177"/>
      <c r="AF8" s="177"/>
      <c r="AG8" s="177"/>
      <c r="AH8" s="177"/>
      <c r="AI8" s="177"/>
      <c r="AJ8" s="178"/>
      <c r="AK8" s="198"/>
      <c r="AL8" s="198"/>
      <c r="AM8" s="198"/>
      <c r="AN8" s="198"/>
      <c r="AO8" s="198"/>
      <c r="AP8" s="198"/>
      <c r="AQ8" s="198"/>
      <c r="AR8" s="198"/>
      <c r="AS8" s="198"/>
      <c r="AT8" s="198"/>
      <c r="AU8" s="198"/>
      <c r="AV8" s="198"/>
      <c r="AW8" s="198"/>
      <c r="AX8" s="198"/>
      <c r="AY8" s="198"/>
      <c r="AZ8" s="198"/>
      <c r="BA8" s="198"/>
      <c r="BB8" s="198"/>
      <c r="BC8" s="198"/>
      <c r="BD8" s="198"/>
      <c r="BE8" s="198"/>
    </row>
    <row r="9" spans="2:60" ht="12" customHeight="1" thickTop="1">
      <c r="B9" s="339">
        <f>入力用!B9</f>
        <v>0</v>
      </c>
      <c r="C9" s="340"/>
      <c r="D9" s="340"/>
      <c r="E9" s="340"/>
      <c r="F9" s="340"/>
      <c r="G9" s="340"/>
      <c r="H9" s="340"/>
      <c r="I9" s="340"/>
      <c r="J9" s="340"/>
      <c r="K9" s="340"/>
      <c r="L9" s="340"/>
      <c r="M9" s="340"/>
      <c r="N9" s="340"/>
      <c r="O9" s="340"/>
      <c r="P9" s="340"/>
      <c r="Q9" s="340"/>
      <c r="R9" s="340"/>
      <c r="S9" s="341"/>
      <c r="T9" s="386">
        <f>入力用!T9</f>
        <v>0</v>
      </c>
      <c r="U9" s="386"/>
      <c r="V9" s="386"/>
      <c r="W9" s="386"/>
      <c r="X9" s="386"/>
      <c r="Y9" s="386"/>
      <c r="Z9" s="386"/>
      <c r="AA9" s="386"/>
      <c r="AB9" s="386"/>
      <c r="AC9" s="386"/>
      <c r="AD9" s="386"/>
      <c r="AE9" s="386"/>
      <c r="AF9" s="386"/>
      <c r="AG9" s="386"/>
      <c r="AH9" s="386"/>
      <c r="AI9" s="386"/>
      <c r="AJ9" s="387"/>
      <c r="AK9" s="390" t="s">
        <v>17</v>
      </c>
      <c r="AL9" s="198"/>
      <c r="AM9" s="198"/>
      <c r="AN9" s="198"/>
      <c r="AO9" s="198"/>
      <c r="AP9" s="198"/>
      <c r="AQ9" s="198"/>
      <c r="AR9" s="198"/>
      <c r="AS9" s="198"/>
      <c r="AT9" s="198" t="s">
        <v>17</v>
      </c>
      <c r="AU9" s="198"/>
      <c r="AV9" s="198"/>
      <c r="AW9" s="198"/>
      <c r="AX9" s="198"/>
      <c r="AY9" s="198"/>
      <c r="AZ9" s="198"/>
      <c r="BA9" s="198"/>
      <c r="BB9" s="198"/>
      <c r="BC9" s="198" t="s">
        <v>17</v>
      </c>
      <c r="BD9" s="198"/>
      <c r="BE9" s="198"/>
      <c r="BH9" s="80"/>
    </row>
    <row r="10" spans="2:60" ht="12" customHeight="1" thickBot="1">
      <c r="B10" s="339">
        <f>入力用!B10</f>
        <v>0</v>
      </c>
      <c r="C10" s="340"/>
      <c r="D10" s="340"/>
      <c r="E10" s="340"/>
      <c r="F10" s="340"/>
      <c r="G10" s="340"/>
      <c r="H10" s="340"/>
      <c r="I10" s="340"/>
      <c r="J10" s="340"/>
      <c r="K10" s="340"/>
      <c r="L10" s="340"/>
      <c r="M10" s="340"/>
      <c r="N10" s="340"/>
      <c r="O10" s="340"/>
      <c r="P10" s="340"/>
      <c r="Q10" s="340"/>
      <c r="R10" s="340"/>
      <c r="S10" s="341"/>
      <c r="T10" s="388"/>
      <c r="U10" s="388"/>
      <c r="V10" s="388"/>
      <c r="W10" s="388"/>
      <c r="X10" s="388"/>
      <c r="Y10" s="388"/>
      <c r="Z10" s="388"/>
      <c r="AA10" s="388"/>
      <c r="AB10" s="388"/>
      <c r="AC10" s="388"/>
      <c r="AD10" s="388"/>
      <c r="AE10" s="388"/>
      <c r="AF10" s="388"/>
      <c r="AG10" s="388"/>
      <c r="AH10" s="388"/>
      <c r="AI10" s="388"/>
      <c r="AJ10" s="389"/>
      <c r="AK10" s="390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H10" s="80"/>
    </row>
    <row r="11" spans="2:60" ht="13.5" customHeight="1" thickTop="1">
      <c r="B11" s="339">
        <f>入力用!B11</f>
        <v>0</v>
      </c>
      <c r="C11" s="340"/>
      <c r="D11" s="340"/>
      <c r="E11" s="340"/>
      <c r="F11" s="340"/>
      <c r="G11" s="340"/>
      <c r="H11" s="340"/>
      <c r="I11" s="340"/>
      <c r="J11" s="340"/>
      <c r="K11" s="340"/>
      <c r="L11" s="340"/>
      <c r="M11" s="340"/>
      <c r="N11" s="340"/>
      <c r="O11" s="340"/>
      <c r="P11" s="340"/>
      <c r="Q11" s="340"/>
      <c r="R11" s="340"/>
      <c r="S11" s="341"/>
      <c r="T11" s="368" t="s">
        <v>18</v>
      </c>
      <c r="U11" s="289"/>
      <c r="V11" s="289"/>
      <c r="W11" s="289"/>
      <c r="X11" s="289"/>
      <c r="Y11" s="289"/>
      <c r="Z11" s="289"/>
      <c r="AA11" s="289"/>
      <c r="AB11" s="289"/>
      <c r="AC11" s="289"/>
      <c r="AD11" s="289"/>
      <c r="AE11" s="289"/>
      <c r="AF11" s="289"/>
      <c r="AG11" s="289"/>
      <c r="AH11" s="289"/>
      <c r="AI11" s="289"/>
      <c r="AJ11" s="289"/>
      <c r="AK11" s="363"/>
      <c r="AL11" s="363"/>
      <c r="AM11" s="363"/>
      <c r="AN11" s="363"/>
      <c r="AO11" s="363"/>
      <c r="AP11" s="363"/>
      <c r="AQ11" s="363"/>
      <c r="AR11" s="363"/>
      <c r="AS11" s="363"/>
      <c r="AT11" s="363"/>
      <c r="AU11" s="363"/>
      <c r="AV11" s="363"/>
      <c r="AW11" s="363"/>
      <c r="AX11" s="363"/>
      <c r="AY11" s="363"/>
      <c r="AZ11" s="363"/>
      <c r="BA11" s="363"/>
      <c r="BB11" s="363"/>
      <c r="BC11" s="363"/>
      <c r="BD11" s="363"/>
      <c r="BE11" s="363"/>
    </row>
    <row r="12" spans="2:60" ht="13.5" customHeight="1">
      <c r="B12" s="365" t="s">
        <v>19</v>
      </c>
      <c r="C12" s="366"/>
      <c r="D12" s="366"/>
      <c r="E12" s="311">
        <f>入力用!E12</f>
        <v>0</v>
      </c>
      <c r="F12" s="311"/>
      <c r="G12" s="311"/>
      <c r="H12" s="311"/>
      <c r="I12" s="311"/>
      <c r="J12" s="311"/>
      <c r="K12" s="311"/>
      <c r="L12" s="311"/>
      <c r="M12" s="311"/>
      <c r="N12" s="311"/>
      <c r="O12" s="311"/>
      <c r="P12" s="311"/>
      <c r="Q12" s="311"/>
      <c r="R12" s="311"/>
      <c r="S12" s="367"/>
      <c r="T12" s="289"/>
      <c r="U12" s="289"/>
      <c r="V12" s="289"/>
      <c r="W12" s="289"/>
      <c r="X12" s="289"/>
      <c r="Y12" s="289"/>
      <c r="Z12" s="289"/>
      <c r="AA12" s="289"/>
      <c r="AB12" s="289"/>
      <c r="AC12" s="289"/>
      <c r="AD12" s="289"/>
      <c r="AE12" s="289"/>
      <c r="AF12" s="289"/>
      <c r="AG12" s="289"/>
      <c r="AH12" s="289"/>
      <c r="AI12" s="289"/>
      <c r="AJ12" s="289"/>
      <c r="AK12" s="363"/>
      <c r="AL12" s="363"/>
      <c r="AM12" s="363"/>
      <c r="AN12" s="363"/>
      <c r="AO12" s="363"/>
      <c r="AP12" s="363"/>
      <c r="AQ12" s="363"/>
      <c r="AR12" s="363"/>
      <c r="AS12" s="363"/>
      <c r="AT12" s="363"/>
      <c r="AU12" s="363"/>
      <c r="AV12" s="363"/>
      <c r="AW12" s="363"/>
      <c r="AX12" s="363"/>
      <c r="AY12" s="363"/>
      <c r="AZ12" s="363"/>
      <c r="BA12" s="363"/>
      <c r="BB12" s="363"/>
      <c r="BC12" s="363"/>
      <c r="BD12" s="363"/>
      <c r="BE12" s="363"/>
    </row>
    <row r="13" spans="2:60" ht="14.25" customHeight="1">
      <c r="B13" s="339">
        <f>入力用!B13</f>
        <v>0</v>
      </c>
      <c r="C13" s="340"/>
      <c r="D13" s="340"/>
      <c r="E13" s="340"/>
      <c r="F13" s="340"/>
      <c r="G13" s="340"/>
      <c r="H13" s="340"/>
      <c r="I13" s="340"/>
      <c r="J13" s="340"/>
      <c r="K13" s="340"/>
      <c r="L13" s="340"/>
      <c r="M13" s="340"/>
      <c r="N13" s="340"/>
      <c r="O13" s="340"/>
      <c r="P13" s="340"/>
      <c r="Q13" s="340"/>
      <c r="R13" s="394" t="s">
        <v>20</v>
      </c>
      <c r="S13" s="395"/>
      <c r="T13" s="289"/>
      <c r="U13" s="289"/>
      <c r="V13" s="289"/>
      <c r="W13" s="289"/>
      <c r="X13" s="289"/>
      <c r="Y13" s="289"/>
      <c r="Z13" s="289"/>
      <c r="AA13" s="289"/>
      <c r="AB13" s="289"/>
      <c r="AC13" s="289"/>
      <c r="AD13" s="289"/>
      <c r="AE13" s="289"/>
      <c r="AF13" s="289"/>
      <c r="AG13" s="289"/>
      <c r="AH13" s="289"/>
      <c r="AI13" s="289"/>
      <c r="AJ13" s="289"/>
      <c r="AK13" s="363"/>
      <c r="AL13" s="363"/>
      <c r="AM13" s="363"/>
      <c r="AN13" s="363"/>
      <c r="AO13" s="363"/>
      <c r="AP13" s="363"/>
      <c r="AQ13" s="363"/>
      <c r="AR13" s="363"/>
      <c r="AS13" s="363"/>
      <c r="AT13" s="363"/>
      <c r="AU13" s="363"/>
      <c r="AV13" s="363"/>
      <c r="AW13" s="363"/>
      <c r="AX13" s="363"/>
      <c r="AY13" s="363"/>
      <c r="AZ13" s="363"/>
      <c r="BA13" s="363"/>
      <c r="BB13" s="363"/>
      <c r="BC13" s="363"/>
      <c r="BD13" s="363"/>
      <c r="BE13" s="363"/>
    </row>
    <row r="14" spans="2:60" ht="13.5" customHeight="1">
      <c r="B14" s="310">
        <f>入力用!B14</f>
        <v>0</v>
      </c>
      <c r="C14" s="311"/>
      <c r="D14" s="311"/>
      <c r="E14" s="311"/>
      <c r="F14" s="311"/>
      <c r="G14" s="311"/>
      <c r="H14" s="311"/>
      <c r="I14" s="311"/>
      <c r="J14" s="311"/>
      <c r="K14" s="311"/>
      <c r="L14" s="311"/>
      <c r="M14" s="311"/>
      <c r="N14" s="311"/>
      <c r="O14" s="311"/>
      <c r="P14" s="311"/>
      <c r="Q14" s="311"/>
      <c r="R14" s="394"/>
      <c r="S14" s="395"/>
      <c r="T14" s="238" t="s">
        <v>21</v>
      </c>
      <c r="U14" s="391"/>
      <c r="V14" s="391"/>
      <c r="W14" s="391"/>
      <c r="X14" s="391"/>
      <c r="Y14" s="391"/>
      <c r="Z14" s="391"/>
      <c r="AA14" s="391"/>
      <c r="AB14" s="391"/>
      <c r="AC14" s="391"/>
      <c r="AD14" s="391"/>
      <c r="AE14" s="391"/>
      <c r="AF14" s="391"/>
      <c r="AG14" s="391"/>
      <c r="AH14" s="392" t="s">
        <v>22</v>
      </c>
      <c r="AI14" s="392"/>
      <c r="AJ14" s="392"/>
      <c r="AK14" s="363"/>
      <c r="AL14" s="363"/>
      <c r="AM14" s="363"/>
      <c r="AN14" s="363"/>
      <c r="AO14" s="363"/>
      <c r="AP14" s="363"/>
      <c r="AQ14" s="363"/>
      <c r="AR14" s="363"/>
      <c r="AS14" s="363"/>
      <c r="AT14" s="363"/>
      <c r="AU14" s="363"/>
      <c r="AV14" s="363"/>
      <c r="AW14" s="363"/>
      <c r="AX14" s="363"/>
      <c r="AY14" s="363"/>
      <c r="AZ14" s="363"/>
      <c r="BA14" s="363"/>
      <c r="BB14" s="363"/>
      <c r="BC14" s="363"/>
      <c r="BD14" s="363"/>
      <c r="BE14" s="363"/>
      <c r="BH14" s="81"/>
    </row>
    <row r="15" spans="2:60" ht="13.5" customHeight="1" thickBot="1">
      <c r="B15" s="375" t="s">
        <v>23</v>
      </c>
      <c r="C15" s="376"/>
      <c r="D15" s="377">
        <f>入力用!D15</f>
        <v>0</v>
      </c>
      <c r="E15" s="377"/>
      <c r="F15" s="377"/>
      <c r="G15" s="377"/>
      <c r="H15" s="377"/>
      <c r="I15" s="377"/>
      <c r="J15" s="377"/>
      <c r="K15" s="377"/>
      <c r="L15" s="377"/>
      <c r="M15" s="377"/>
      <c r="N15" s="377"/>
      <c r="O15" s="377"/>
      <c r="P15" s="377"/>
      <c r="Q15" s="377"/>
      <c r="R15" s="377"/>
      <c r="S15" s="378"/>
      <c r="T15" s="178"/>
      <c r="U15" s="267"/>
      <c r="V15" s="267"/>
      <c r="W15" s="267"/>
      <c r="X15" s="267"/>
      <c r="Y15" s="267"/>
      <c r="Z15" s="267"/>
      <c r="AA15" s="267"/>
      <c r="AB15" s="267"/>
      <c r="AC15" s="267"/>
      <c r="AD15" s="267"/>
      <c r="AE15" s="267"/>
      <c r="AF15" s="267"/>
      <c r="AG15" s="267"/>
      <c r="AH15" s="393"/>
      <c r="AI15" s="393"/>
      <c r="AJ15" s="393"/>
      <c r="AK15" s="363"/>
      <c r="AL15" s="363"/>
      <c r="AM15" s="363"/>
      <c r="AN15" s="363"/>
      <c r="AO15" s="363"/>
      <c r="AP15" s="363"/>
      <c r="AQ15" s="363"/>
      <c r="AR15" s="364"/>
      <c r="AS15" s="364"/>
      <c r="AT15" s="364"/>
      <c r="AU15" s="364"/>
      <c r="AV15" s="364"/>
      <c r="AW15" s="364"/>
      <c r="AX15" s="364"/>
      <c r="AY15" s="364"/>
      <c r="AZ15" s="364"/>
      <c r="BA15" s="364"/>
      <c r="BB15" s="364"/>
      <c r="BC15" s="364"/>
      <c r="BD15" s="364"/>
      <c r="BE15" s="364"/>
      <c r="BH15" s="81"/>
    </row>
    <row r="16" spans="2:60" ht="21.95" customHeight="1" thickTop="1" thickBot="1">
      <c r="B16" s="179" t="s">
        <v>24</v>
      </c>
      <c r="C16" s="180"/>
      <c r="D16" s="180"/>
      <c r="E16" s="180"/>
      <c r="F16" s="180"/>
      <c r="G16" s="180"/>
      <c r="H16" s="180"/>
      <c r="I16" s="180"/>
      <c r="J16" s="180"/>
      <c r="K16" s="180"/>
      <c r="L16" s="62" t="str">
        <f>IF(LEN(入力用!L16)&gt;=8,LEFT(RIGHT(入力用!L16,8),1),"")</f>
        <v/>
      </c>
      <c r="M16" s="63" t="str">
        <f>IF(LEN(入力用!L16)&gt;=7,LEFT(RIGHT(入力用!L16,7),1),"")</f>
        <v/>
      </c>
      <c r="N16" s="63" t="str">
        <f>IF(LEN(入力用!L16)&gt;=6,LEFT(RIGHT(入力用!L16,6),1),"")</f>
        <v/>
      </c>
      <c r="O16" s="63" t="str">
        <f>IF(LEN(入力用!L16)&gt;=5,LEFT(RIGHT(入力用!L16,5),1),"")</f>
        <v/>
      </c>
      <c r="P16" s="63" t="str">
        <f>IF(LEN(入力用!L16)&gt;=4,LEFT(RIGHT(入力用!L16,4),1),"")</f>
        <v/>
      </c>
      <c r="Q16" s="63" t="str">
        <f>IF(LEN(入力用!L16)&gt;=3,LEFT(RIGHT(入力用!L16,3),1),"")</f>
        <v/>
      </c>
      <c r="R16" s="63" t="str">
        <f>IF(LEN(入力用!L16)&gt;=2,LEFT(RIGHT(入力用!L16,2),1),"")</f>
        <v/>
      </c>
      <c r="S16" s="64" t="str">
        <f>IF(LEN(入力用!L16)&gt;=1,LEFT(RIGHT(入力用!L16,1),1),"")</f>
        <v/>
      </c>
      <c r="T16" s="51" t="str">
        <f>IF(LEN(入力用!T16)&gt;=1,LEFT(RIGHT(入力用!T16,1),1),"")</f>
        <v>Ｔ</v>
      </c>
      <c r="U16" s="52" t="str">
        <f>IF(LEN(入力用!U16)&gt;=13,LEFT(RIGHT(入力用!U16,13),1),"")</f>
        <v/>
      </c>
      <c r="V16" s="52" t="str">
        <f>IF(LEN(入力用!U16)&gt;=12,LEFT(RIGHT(入力用!U16,12),1),"")</f>
        <v/>
      </c>
      <c r="W16" s="52" t="str">
        <f>IF(LEN(入力用!U16)&gt;=11,LEFT(RIGHT(入力用!U16,11),1),"")</f>
        <v/>
      </c>
      <c r="X16" s="52" t="str">
        <f>IF(LEN(入力用!U16)&gt;=10,LEFT(RIGHT(入力用!U16,10),1),"")</f>
        <v/>
      </c>
      <c r="Y16" s="53" t="str">
        <f>IF(LEN(入力用!U16)&gt;=9,LEFT(RIGHT(入力用!U16,9),1),"")</f>
        <v/>
      </c>
      <c r="Z16" s="53" t="str">
        <f>IF(LEN(入力用!U16)&gt;=8,LEFT(RIGHT(入力用!U16,8),1),"")</f>
        <v/>
      </c>
      <c r="AA16" s="53" t="str">
        <f>IF(LEN(入力用!U16)&gt;=7,LEFT(RIGHT(入力用!U16,7),1),"")</f>
        <v/>
      </c>
      <c r="AB16" s="53" t="str">
        <f>IF(LEN(入力用!U16)&gt;=6,LEFT(RIGHT(入力用!U16,6),1),"")</f>
        <v/>
      </c>
      <c r="AC16" s="53" t="str">
        <f>IF(LEN(入力用!U16)&gt;=5,LEFT(RIGHT(入力用!U16,5),1),"")</f>
        <v/>
      </c>
      <c r="AD16" s="53" t="str">
        <f>IF(LEN(入力用!U16)&gt;=4,LEFT(RIGHT(入力用!U16,4),1),"")</f>
        <v/>
      </c>
      <c r="AE16" s="53" t="str">
        <f>IF(LEN(入力用!U16)&gt;=3,LEFT(RIGHT(入力用!U16,3),1),"")</f>
        <v/>
      </c>
      <c r="AF16" s="53" t="str">
        <f>IF(LEN(入力用!U16)&gt;=2,LEFT(RIGHT(入力用!U16,2),1),"")</f>
        <v/>
      </c>
      <c r="AG16" s="54" t="str">
        <f>IF(LEN(入力用!U16)&gt;=1,LEFT(RIGHT(入力用!U16,1),1),"")</f>
        <v/>
      </c>
      <c r="AH16" s="55"/>
      <c r="AI16" s="56"/>
      <c r="AJ16" s="57"/>
      <c r="AK16" s="221" t="s">
        <v>25</v>
      </c>
      <c r="AL16" s="222"/>
      <c r="AM16" s="222"/>
      <c r="AN16" s="222"/>
      <c r="AO16" s="222"/>
      <c r="AP16" s="222"/>
      <c r="AQ16" s="359"/>
      <c r="AR16" s="360">
        <f>入力用!AR16</f>
        <v>0</v>
      </c>
      <c r="AS16" s="361"/>
      <c r="AT16" s="361"/>
      <c r="AU16" s="361"/>
      <c r="AV16" s="361"/>
      <c r="AW16" s="361"/>
      <c r="AX16" s="361"/>
      <c r="AY16" s="361"/>
      <c r="AZ16" s="361"/>
      <c r="BA16" s="361"/>
      <c r="BB16" s="361"/>
      <c r="BC16" s="361"/>
      <c r="BD16" s="361"/>
      <c r="BE16" s="362"/>
      <c r="BH16" s="70"/>
    </row>
    <row r="17" spans="1:73" ht="7.5" customHeight="1" thickTop="1" thickBot="1">
      <c r="AF17" s="88"/>
      <c r="AG17" s="88"/>
      <c r="AH17" s="88"/>
      <c r="AI17" s="88"/>
    </row>
    <row r="18" spans="1:73" ht="21.95" customHeight="1" thickTop="1" thickBot="1">
      <c r="B18" s="217" t="s">
        <v>26</v>
      </c>
      <c r="C18" s="218"/>
      <c r="D18" s="218"/>
      <c r="E18" s="374"/>
      <c r="F18" s="354">
        <f>入力用!F18</f>
        <v>0</v>
      </c>
      <c r="G18" s="355"/>
      <c r="H18" s="355"/>
      <c r="I18" s="355"/>
      <c r="J18" s="355"/>
      <c r="K18" s="355"/>
      <c r="L18" s="355"/>
      <c r="M18" s="355"/>
      <c r="N18" s="355"/>
      <c r="O18" s="355"/>
      <c r="P18" s="355"/>
      <c r="Q18" s="355"/>
      <c r="R18" s="355"/>
      <c r="S18" s="355"/>
      <c r="T18" s="355"/>
      <c r="U18" s="355"/>
      <c r="V18" s="355"/>
      <c r="W18" s="355"/>
      <c r="X18" s="355"/>
      <c r="Y18" s="355"/>
      <c r="Z18" s="355"/>
      <c r="AA18" s="355"/>
      <c r="AB18" s="355"/>
      <c r="AC18" s="355"/>
      <c r="AD18" s="355"/>
      <c r="AE18" s="356"/>
      <c r="AF18" s="177" t="s">
        <v>27</v>
      </c>
      <c r="AG18" s="177"/>
      <c r="AH18" s="177"/>
      <c r="AI18" s="177"/>
      <c r="AJ18" s="59" t="str">
        <f>IF(LEN(入力用!AJ18)&gt;=10,LEFT(RIGHT(入力用!AJ18,10),1),"")</f>
        <v/>
      </c>
      <c r="AK18" s="60" t="str">
        <f>IF(LEN(入力用!AJ18)&gt;=9,LEFT(RIGHT(入力用!AJ18,9),1),"")</f>
        <v/>
      </c>
      <c r="AL18" s="60" t="str">
        <f>IF(LEN(入力用!AJ18)&gt;=8,LEFT(RIGHT(入力用!AJ18,8),1),"")</f>
        <v/>
      </c>
      <c r="AM18" s="60" t="str">
        <f>IF(LEN(入力用!AJ18)&gt;=7,LEFT(RIGHT(入力用!AJ18,7),1),"")</f>
        <v/>
      </c>
      <c r="AN18" s="60" t="str">
        <f>IF(LEN(入力用!AJ18)&gt;=6,LEFT(RIGHT(入力用!AJ18,6),1),"")</f>
        <v/>
      </c>
      <c r="AO18" s="60" t="str">
        <f>IF(LEN(入力用!AJ18)&gt;=5,LEFT(RIGHT(入力用!AJ18,5),1),"")</f>
        <v/>
      </c>
      <c r="AP18" s="60" t="str">
        <f>IF(LEN(入力用!AJ18)&gt;=4,LEFT(RIGHT(入力用!AJ18,4),1),"")</f>
        <v/>
      </c>
      <c r="AQ18" s="60" t="str">
        <f>IF(LEN(入力用!AJ18)&gt;=3,LEFT(RIGHT(入力用!AJ18,3),1),"")</f>
        <v/>
      </c>
      <c r="AR18" s="60" t="str">
        <f>IF(LEN(入力用!AJ18)&gt;=2,LEFT(RIGHT(入力用!AJ18,2),1),"")</f>
        <v/>
      </c>
      <c r="AS18" s="61" t="str">
        <f>IF(LEN(入力用!AJ18)&gt;=1,LEFT(RIGHT(入力用!AJ18,1),1),"")</f>
        <v/>
      </c>
      <c r="AT18" s="348"/>
      <c r="AU18" s="348"/>
      <c r="AV18" s="348"/>
      <c r="AW18" s="348"/>
      <c r="AX18" s="348"/>
      <c r="AY18" s="348"/>
      <c r="AZ18" s="348"/>
      <c r="BA18" s="348"/>
      <c r="BB18" s="348"/>
      <c r="BC18" s="348"/>
      <c r="BD18" s="348"/>
      <c r="BE18" s="348"/>
    </row>
    <row r="19" spans="1:73" ht="21.95" customHeight="1" thickTop="1">
      <c r="B19" s="369" t="s">
        <v>28</v>
      </c>
      <c r="C19" s="369"/>
      <c r="D19" s="369"/>
      <c r="E19" s="369"/>
      <c r="F19" s="370"/>
      <c r="G19" s="370"/>
      <c r="H19" s="370"/>
      <c r="I19" s="370"/>
      <c r="J19" s="370"/>
      <c r="K19" s="370"/>
      <c r="L19" s="370"/>
      <c r="M19" s="370"/>
      <c r="N19" s="370"/>
      <c r="O19" s="370"/>
      <c r="P19" s="265" t="s">
        <v>29</v>
      </c>
      <c r="Q19" s="265"/>
      <c r="R19" s="275" t="s">
        <v>30</v>
      </c>
      <c r="S19" s="267"/>
      <c r="T19" s="267"/>
      <c r="U19" s="267"/>
      <c r="V19" s="265" t="s">
        <v>31</v>
      </c>
      <c r="W19" s="265"/>
      <c r="X19" s="265"/>
      <c r="Y19" s="265"/>
      <c r="Z19" s="265"/>
      <c r="AA19" s="265"/>
      <c r="AB19" s="265"/>
      <c r="AC19" s="265"/>
      <c r="AD19" s="265"/>
      <c r="AE19" s="265" t="s">
        <v>32</v>
      </c>
      <c r="AF19" s="357"/>
      <c r="AG19" s="357"/>
      <c r="AH19" s="357"/>
      <c r="AI19" s="357"/>
      <c r="AJ19" s="265"/>
      <c r="AK19" s="265"/>
      <c r="AL19" s="265"/>
      <c r="AM19" s="265"/>
      <c r="AN19" s="265"/>
      <c r="AO19" s="265"/>
      <c r="AP19" s="271" t="s">
        <v>33</v>
      </c>
      <c r="AQ19" s="271"/>
      <c r="AR19" s="271"/>
      <c r="AS19" s="271"/>
      <c r="AT19" s="371"/>
      <c r="AU19" s="371"/>
      <c r="AV19" s="371"/>
      <c r="AW19" s="371"/>
      <c r="AX19" s="357" t="s">
        <v>34</v>
      </c>
      <c r="AY19" s="357"/>
      <c r="AZ19" s="357"/>
      <c r="BA19" s="357"/>
      <c r="BB19" s="357"/>
      <c r="BC19" s="357"/>
      <c r="BD19" s="357"/>
      <c r="BE19" s="357"/>
    </row>
    <row r="20" spans="1:73" ht="21.95" customHeight="1" thickBot="1">
      <c r="B20" s="372" t="s">
        <v>35</v>
      </c>
      <c r="C20" s="372"/>
      <c r="D20" s="372"/>
      <c r="E20" s="372"/>
      <c r="F20" s="372"/>
      <c r="G20" s="372"/>
      <c r="H20" s="373"/>
      <c r="I20" s="372"/>
      <c r="J20" s="372"/>
      <c r="K20" s="372"/>
      <c r="L20" s="373"/>
      <c r="M20" s="372"/>
      <c r="N20" s="372"/>
      <c r="O20" s="372"/>
      <c r="P20" s="266"/>
      <c r="Q20" s="266"/>
      <c r="R20" s="267"/>
      <c r="S20" s="267"/>
      <c r="T20" s="267"/>
      <c r="U20" s="267"/>
      <c r="V20" s="266"/>
      <c r="W20" s="266"/>
      <c r="X20" s="266"/>
      <c r="Y20" s="266"/>
      <c r="Z20" s="266"/>
      <c r="AA20" s="266"/>
      <c r="AB20" s="266"/>
      <c r="AC20" s="266"/>
      <c r="AD20" s="266"/>
      <c r="AE20" s="358"/>
      <c r="AF20" s="358"/>
      <c r="AG20" s="358"/>
      <c r="AH20" s="358"/>
      <c r="AI20" s="358"/>
      <c r="AJ20" s="358"/>
      <c r="AK20" s="358"/>
      <c r="AL20" s="358"/>
      <c r="AM20" s="358"/>
      <c r="AN20" s="358"/>
      <c r="AO20" s="358"/>
      <c r="AP20" s="267" t="s">
        <v>36</v>
      </c>
      <c r="AQ20" s="267"/>
      <c r="AR20" s="267"/>
      <c r="AS20" s="267"/>
      <c r="AT20" s="267"/>
      <c r="AU20" s="267"/>
      <c r="AV20" s="267"/>
      <c r="AW20" s="267"/>
      <c r="AX20" s="358"/>
      <c r="AY20" s="358"/>
      <c r="AZ20" s="358"/>
      <c r="BA20" s="358"/>
      <c r="BB20" s="358"/>
      <c r="BC20" s="358"/>
      <c r="BD20" s="358"/>
      <c r="BE20" s="358"/>
    </row>
    <row r="21" spans="1:73" ht="24" customHeight="1" thickTop="1" thickBot="1">
      <c r="B21" s="66" t="str">
        <f>IF(LEN(入力用!B21)&gt;=6,LEFT(RIGHT(入力用!B21,6),1),"")</f>
        <v/>
      </c>
      <c r="C21" s="67" t="str">
        <f>IF(LEN(入力用!B21)&gt;=5,LEFT(RIGHT(入力用!B21,5),1),"")</f>
        <v/>
      </c>
      <c r="D21" s="67" t="str">
        <f>IF(LEN(入力用!B21)&gt;=4,LEFT(RIGHT(入力用!B21,4),1),"")</f>
        <v/>
      </c>
      <c r="E21" s="67" t="str">
        <f>IF(LEN(入力用!B21)&gt;=3,LEFT(RIGHT(入力用!B21,3),1),"")</f>
        <v/>
      </c>
      <c r="F21" s="67" t="str">
        <f>IF(LEN(入力用!B21)&gt;=2,LEFT(RIGHT(入力用!B21,2),1),"")</f>
        <v/>
      </c>
      <c r="G21" s="68" t="str">
        <f>IF(LEN(入力用!B21)&gt;=1,LEFT(RIGHT(入力用!B21,1),1),"")</f>
        <v/>
      </c>
      <c r="H21" s="58"/>
      <c r="I21" s="342" t="str">
        <f>IF(入力用!I21="","",入力用!I21)</f>
        <v/>
      </c>
      <c r="J21" s="343"/>
      <c r="K21" s="344"/>
      <c r="L21" s="85" t="str">
        <f>IF(I21&lt;&gt;"","－","")</f>
        <v/>
      </c>
      <c r="M21" s="342" t="str">
        <f>IF(入力用!M21="","",入力用!M21)</f>
        <v/>
      </c>
      <c r="N21" s="343"/>
      <c r="O21" s="344"/>
      <c r="P21" s="345">
        <f>入力用!P21</f>
        <v>0</v>
      </c>
      <c r="Q21" s="346"/>
      <c r="R21" s="347" t="str">
        <f>IF(入力用!R21="","",入力用!R21)</f>
        <v/>
      </c>
      <c r="S21" s="347"/>
      <c r="T21" s="347"/>
      <c r="U21" s="347"/>
      <c r="V21" s="335" t="str">
        <f>IF(入力用!V21="","",入力用!V21)</f>
        <v/>
      </c>
      <c r="W21" s="335"/>
      <c r="X21" s="335"/>
      <c r="Y21" s="335"/>
      <c r="Z21" s="335"/>
      <c r="AA21" s="335"/>
      <c r="AB21" s="335"/>
      <c r="AC21" s="335"/>
      <c r="AD21" s="335"/>
      <c r="AE21" s="331" t="str">
        <f>IF(入力用!AE21=0,"",入力用!AE21)</f>
        <v/>
      </c>
      <c r="AF21" s="331"/>
      <c r="AG21" s="331"/>
      <c r="AH21" s="331"/>
      <c r="AI21" s="331"/>
      <c r="AJ21" s="331"/>
      <c r="AK21" s="331"/>
      <c r="AL21" s="331"/>
      <c r="AM21" s="331"/>
      <c r="AN21" s="331"/>
      <c r="AO21" s="331"/>
      <c r="AP21" s="66" t="str">
        <f>IF(LEN(入力用!AP21)&gt;=8,LEFT(RIGHT(入力用!AP21,8),1),"")</f>
        <v/>
      </c>
      <c r="AQ21" s="67" t="str">
        <f>IF(LEN(入力用!AP21)&gt;=7,LEFT(RIGHT(入力用!AP21,7),1),"")</f>
        <v/>
      </c>
      <c r="AR21" s="67" t="str">
        <f>IF(LEN(入力用!AP21)&gt;=6,LEFT(RIGHT(入力用!AP21,6),1),"")</f>
        <v/>
      </c>
      <c r="AS21" s="67" t="str">
        <f>IF(LEN(入力用!AP21)&gt;=5,LEFT(RIGHT(入力用!AP21,5),1),"")</f>
        <v/>
      </c>
      <c r="AT21" s="67" t="str">
        <f>IF(LEN(入力用!AP21)&gt;=4,LEFT(RIGHT(入力用!AP21,4),1),"")</f>
        <v/>
      </c>
      <c r="AU21" s="67" t="str">
        <f>IF(LEN(入力用!AP21)&gt;=3,LEFT(RIGHT(入力用!AP21,3),1),"")</f>
        <v/>
      </c>
      <c r="AV21" s="67" t="str">
        <f>IF(LEN(入力用!AP21)&gt;=2,LEFT(RIGHT(入力用!AP21,2),1),"")</f>
        <v/>
      </c>
      <c r="AW21" s="68" t="str">
        <f>IF(LEN(入力用!AP21)&gt;=1,LEFT(RIGHT(入力用!AP21,1),1),"")</f>
        <v/>
      </c>
      <c r="AX21" s="316" t="s">
        <v>37</v>
      </c>
      <c r="AY21" s="317"/>
      <c r="AZ21" s="317"/>
      <c r="BA21" s="317"/>
      <c r="BB21" s="317"/>
      <c r="BC21" s="317"/>
      <c r="BD21" s="317"/>
      <c r="BE21" s="318"/>
    </row>
    <row r="22" spans="1:73" ht="15.95" customHeight="1" thickTop="1" thickBot="1">
      <c r="A22" s="22" t="str">
        <f>IF(OR(AND(LEFT($B$21,1)="D",$Q$5="1"),AND(LEFT($B$21,1)="D",$Q$5="2"),,AND(LEFT($B$21,1)="C",$Q$5="3"))=TRUE,"ERROR","")</f>
        <v/>
      </c>
      <c r="B22" s="336" t="str">
        <f>入力用!B22</f>
        <v/>
      </c>
      <c r="C22" s="337"/>
      <c r="D22" s="337"/>
      <c r="E22" s="337"/>
      <c r="F22" s="337"/>
      <c r="G22" s="337"/>
      <c r="H22" s="337"/>
      <c r="I22" s="337"/>
      <c r="J22" s="337"/>
      <c r="K22" s="337"/>
      <c r="L22" s="337"/>
      <c r="M22" s="337"/>
      <c r="N22" s="337"/>
      <c r="O22" s="338"/>
      <c r="P22" s="346"/>
      <c r="Q22" s="346"/>
      <c r="R22" s="347"/>
      <c r="S22" s="347"/>
      <c r="T22" s="347"/>
      <c r="U22" s="347"/>
      <c r="V22" s="335"/>
      <c r="W22" s="335"/>
      <c r="X22" s="335"/>
      <c r="Y22" s="335"/>
      <c r="Z22" s="335"/>
      <c r="AA22" s="335"/>
      <c r="AB22" s="335"/>
      <c r="AC22" s="335"/>
      <c r="AD22" s="335"/>
      <c r="AE22" s="331"/>
      <c r="AF22" s="331"/>
      <c r="AG22" s="331"/>
      <c r="AH22" s="331"/>
      <c r="AI22" s="331"/>
      <c r="AJ22" s="331"/>
      <c r="AK22" s="331"/>
      <c r="AL22" s="331"/>
      <c r="AM22" s="331"/>
      <c r="AN22" s="331"/>
      <c r="AO22" s="332"/>
      <c r="AP22" s="158" t="str">
        <f>入力用!AP22</f>
        <v/>
      </c>
      <c r="AQ22" s="158"/>
      <c r="AR22" s="158"/>
      <c r="AS22" s="158"/>
      <c r="AT22" s="158"/>
      <c r="AU22" s="158"/>
      <c r="AV22" s="158"/>
      <c r="AW22" s="158"/>
      <c r="AX22" s="319" t="str">
        <f>IF(LEN(入力用!AX22)&gt;=8,LEFT(RIGHT(入力用!AX22,8),1),"")</f>
        <v/>
      </c>
      <c r="AY22" s="312" t="str">
        <f>IF(LEN(入力用!AX22)&gt;=7,LEFT(RIGHT(入力用!AX22,7),1),"")</f>
        <v/>
      </c>
      <c r="AZ22" s="312" t="str">
        <f>IF(LEN(入力用!AX22)&gt;=6,LEFT(RIGHT(入力用!AX22,6),1),"")</f>
        <v/>
      </c>
      <c r="BA22" s="312" t="str">
        <f>IF(LEN(入力用!AX22)&gt;=5,LEFT(RIGHT(入力用!AX22,5),1),"")</f>
        <v/>
      </c>
      <c r="BB22" s="312" t="str">
        <f>IF(LEN(入力用!AX22)&gt;=4,LEFT(RIGHT(入力用!AX22,4),1),"")</f>
        <v/>
      </c>
      <c r="BC22" s="312" t="str">
        <f>IF(LEN(入力用!AX22)&gt;=3,LEFT(RIGHT(入力用!AX22,3),1),"")</f>
        <v/>
      </c>
      <c r="BD22" s="312" t="str">
        <f>IF(LEN(入力用!AX22)&gt;=2,LEFT(RIGHT(入力用!AX22,2),1),"")</f>
        <v/>
      </c>
      <c r="BE22" s="314" t="str">
        <f>IF(LEN(入力用!AX22)&gt;=1,LEFT(RIGHT(入力用!AX22,1),1),"")</f>
        <v/>
      </c>
    </row>
    <row r="23" spans="1:73" ht="15.95" customHeight="1" thickTop="1" thickBot="1">
      <c r="A23" s="22"/>
      <c r="B23" s="339">
        <f>入力用!B23</f>
        <v>0</v>
      </c>
      <c r="C23" s="340"/>
      <c r="D23" s="340"/>
      <c r="E23" s="340"/>
      <c r="F23" s="340"/>
      <c r="G23" s="340"/>
      <c r="H23" s="340"/>
      <c r="I23" s="340"/>
      <c r="J23" s="340"/>
      <c r="K23" s="340"/>
      <c r="L23" s="340"/>
      <c r="M23" s="340"/>
      <c r="N23" s="340"/>
      <c r="O23" s="341"/>
      <c r="P23" s="346"/>
      <c r="Q23" s="346"/>
      <c r="R23" s="347"/>
      <c r="S23" s="347"/>
      <c r="T23" s="347"/>
      <c r="U23" s="347"/>
      <c r="V23" s="335"/>
      <c r="W23" s="335"/>
      <c r="X23" s="335"/>
      <c r="Y23" s="335"/>
      <c r="Z23" s="335"/>
      <c r="AA23" s="335"/>
      <c r="AB23" s="335"/>
      <c r="AC23" s="335"/>
      <c r="AD23" s="335"/>
      <c r="AE23" s="331"/>
      <c r="AF23" s="331"/>
      <c r="AG23" s="331"/>
      <c r="AH23" s="331"/>
      <c r="AI23" s="331"/>
      <c r="AJ23" s="331"/>
      <c r="AK23" s="331"/>
      <c r="AL23" s="331"/>
      <c r="AM23" s="331"/>
      <c r="AN23" s="331"/>
      <c r="AO23" s="332"/>
      <c r="AP23" s="158"/>
      <c r="AQ23" s="158"/>
      <c r="AR23" s="158"/>
      <c r="AS23" s="158"/>
      <c r="AT23" s="158"/>
      <c r="AU23" s="158"/>
      <c r="AV23" s="158"/>
      <c r="AW23" s="158"/>
      <c r="AX23" s="320"/>
      <c r="AY23" s="313"/>
      <c r="AZ23" s="313"/>
      <c r="BA23" s="313"/>
      <c r="BB23" s="313"/>
      <c r="BC23" s="313"/>
      <c r="BD23" s="313"/>
      <c r="BE23" s="315"/>
    </row>
    <row r="24" spans="1:73" ht="24" customHeight="1" thickTop="1" thickBot="1">
      <c r="B24" s="66" t="str">
        <f>IF(LEN(入力用!B24)&gt;=6,LEFT(RIGHT(入力用!B24,6),1),"")</f>
        <v/>
      </c>
      <c r="C24" s="67" t="str">
        <f>IF(LEN(入力用!B24)&gt;=5,LEFT(RIGHT(入力用!B24,5),1),"")</f>
        <v/>
      </c>
      <c r="D24" s="67" t="str">
        <f>IF(LEN(入力用!B24)&gt;=4,LEFT(RIGHT(入力用!B24,4),1),"")</f>
        <v/>
      </c>
      <c r="E24" s="67" t="str">
        <f>IF(LEN(入力用!B24)&gt;=3,LEFT(RIGHT(入力用!B24,3),1),"")</f>
        <v/>
      </c>
      <c r="F24" s="67" t="str">
        <f>IF(LEN(入力用!B24)&gt;=2,LEFT(RIGHT(入力用!B24,2),1),"")</f>
        <v/>
      </c>
      <c r="G24" s="68" t="str">
        <f>IF(LEN(入力用!B24)&gt;=1,LEFT(RIGHT(入力用!B24,1),1),"")</f>
        <v/>
      </c>
      <c r="H24" s="87"/>
      <c r="I24" s="342" t="str">
        <f>IF(入力用!I24="","",入力用!I24)</f>
        <v/>
      </c>
      <c r="J24" s="343"/>
      <c r="K24" s="344"/>
      <c r="L24" s="86" t="str">
        <f>IF(I24&lt;&gt;"","－","")</f>
        <v/>
      </c>
      <c r="M24" s="342" t="str">
        <f>IF(入力用!M24="","",入力用!M24)</f>
        <v/>
      </c>
      <c r="N24" s="343"/>
      <c r="O24" s="344"/>
      <c r="P24" s="345">
        <f>入力用!P24</f>
        <v>0</v>
      </c>
      <c r="Q24" s="346"/>
      <c r="R24" s="347" t="str">
        <f>IF(入力用!R24="","",入力用!R24)</f>
        <v/>
      </c>
      <c r="S24" s="347"/>
      <c r="T24" s="347"/>
      <c r="U24" s="347"/>
      <c r="V24" s="335" t="str">
        <f>IF(入力用!V24="","",入力用!V24)</f>
        <v/>
      </c>
      <c r="W24" s="335"/>
      <c r="X24" s="335"/>
      <c r="Y24" s="335"/>
      <c r="Z24" s="335"/>
      <c r="AA24" s="335"/>
      <c r="AB24" s="335"/>
      <c r="AC24" s="335"/>
      <c r="AD24" s="335"/>
      <c r="AE24" s="331" t="str">
        <f>IF(入力用!AE24=0,"",入力用!AE24)</f>
        <v/>
      </c>
      <c r="AF24" s="331"/>
      <c r="AG24" s="331"/>
      <c r="AH24" s="331"/>
      <c r="AI24" s="331"/>
      <c r="AJ24" s="331"/>
      <c r="AK24" s="331"/>
      <c r="AL24" s="331"/>
      <c r="AM24" s="331"/>
      <c r="AN24" s="331"/>
      <c r="AO24" s="331"/>
      <c r="AP24" s="66" t="str">
        <f>IF(LEN(入力用!AP24)&gt;=8,LEFT(RIGHT(入力用!AP24,8),1),"")</f>
        <v/>
      </c>
      <c r="AQ24" s="67" t="str">
        <f>IF(LEN(入力用!AP24)&gt;=7,LEFT(RIGHT(入力用!AP24,7),1),"")</f>
        <v/>
      </c>
      <c r="AR24" s="67" t="str">
        <f>IF(LEN(入力用!AP24)&gt;=6,LEFT(RIGHT(入力用!AP24,6),1),"")</f>
        <v/>
      </c>
      <c r="AS24" s="67" t="str">
        <f>IF(LEN(入力用!AP24)&gt;=5,LEFT(RIGHT(入力用!AP24,5),1),"")</f>
        <v/>
      </c>
      <c r="AT24" s="67" t="str">
        <f>IF(LEN(入力用!AP24)&gt;=4,LEFT(RIGHT(入力用!AP24,4),1),"")</f>
        <v/>
      </c>
      <c r="AU24" s="67" t="str">
        <f>IF(LEN(入力用!AP24)&gt;=3,LEFT(RIGHT(入力用!AP24,3),1),"")</f>
        <v/>
      </c>
      <c r="AV24" s="67" t="str">
        <f>IF(LEN(入力用!AP24)&gt;=2,LEFT(RIGHT(入力用!AP24,2),1),"")</f>
        <v/>
      </c>
      <c r="AW24" s="68" t="str">
        <f>IF(LEN(入力用!AP24)&gt;=1,LEFT(RIGHT(入力用!AP24,1),1),"")</f>
        <v/>
      </c>
      <c r="AX24" s="316" t="s">
        <v>37</v>
      </c>
      <c r="AY24" s="317"/>
      <c r="AZ24" s="317"/>
      <c r="BA24" s="317"/>
      <c r="BB24" s="317"/>
      <c r="BC24" s="317"/>
      <c r="BD24" s="317"/>
      <c r="BE24" s="318"/>
    </row>
    <row r="25" spans="1:73" ht="15.95" customHeight="1" thickTop="1" thickBot="1">
      <c r="A25" s="22" t="str">
        <f>IF(OR(AND(LEFT($B$24,1)="D",$Q$5="1"),AND(LEFT($B$24,1)="D",$Q$5="2"),,AND(LEFT($B$24,1)="C",$Q$5="3"))=TRUE,"ERROR","")</f>
        <v/>
      </c>
      <c r="B25" s="336" t="str">
        <f>入力用!B25</f>
        <v/>
      </c>
      <c r="C25" s="337"/>
      <c r="D25" s="337"/>
      <c r="E25" s="337"/>
      <c r="F25" s="337"/>
      <c r="G25" s="337"/>
      <c r="H25" s="337"/>
      <c r="I25" s="337"/>
      <c r="J25" s="337"/>
      <c r="K25" s="337"/>
      <c r="L25" s="337"/>
      <c r="M25" s="337"/>
      <c r="N25" s="337"/>
      <c r="O25" s="338"/>
      <c r="P25" s="346"/>
      <c r="Q25" s="346"/>
      <c r="R25" s="347"/>
      <c r="S25" s="347"/>
      <c r="T25" s="347"/>
      <c r="U25" s="347"/>
      <c r="V25" s="335"/>
      <c r="W25" s="335"/>
      <c r="X25" s="335"/>
      <c r="Y25" s="335"/>
      <c r="Z25" s="335"/>
      <c r="AA25" s="335"/>
      <c r="AB25" s="335"/>
      <c r="AC25" s="335"/>
      <c r="AD25" s="335"/>
      <c r="AE25" s="331"/>
      <c r="AF25" s="331"/>
      <c r="AG25" s="331"/>
      <c r="AH25" s="331"/>
      <c r="AI25" s="331"/>
      <c r="AJ25" s="331"/>
      <c r="AK25" s="331"/>
      <c r="AL25" s="331"/>
      <c r="AM25" s="331"/>
      <c r="AN25" s="331"/>
      <c r="AO25" s="332"/>
      <c r="AP25" s="158" t="str">
        <f>入力用!AP25</f>
        <v/>
      </c>
      <c r="AQ25" s="158"/>
      <c r="AR25" s="158"/>
      <c r="AS25" s="158"/>
      <c r="AT25" s="158"/>
      <c r="AU25" s="158"/>
      <c r="AV25" s="158"/>
      <c r="AW25" s="158"/>
      <c r="AX25" s="319" t="str">
        <f>IF(LEN(入力用!AX25)&gt;=8,LEFT(RIGHT(入力用!AX25,8),1),"")</f>
        <v/>
      </c>
      <c r="AY25" s="312" t="str">
        <f>IF(LEN(入力用!AX25)&gt;=7,LEFT(RIGHT(入力用!AX25,7),1),"")</f>
        <v/>
      </c>
      <c r="AZ25" s="312" t="str">
        <f>IF(LEN(入力用!AX25)&gt;=6,LEFT(RIGHT(入力用!AX25,6),1),"")</f>
        <v/>
      </c>
      <c r="BA25" s="312" t="str">
        <f>IF(LEN(入力用!AX25)&gt;=5,LEFT(RIGHT(入力用!AX25,5),1),"")</f>
        <v/>
      </c>
      <c r="BB25" s="312" t="str">
        <f>IF(LEN(入力用!AX25)&gt;=4,LEFT(RIGHT(入力用!AX25,4),1),"")</f>
        <v/>
      </c>
      <c r="BC25" s="312" t="str">
        <f>IF(LEN(入力用!AX25)&gt;=3,LEFT(RIGHT(入力用!AX25,3),1),"")</f>
        <v/>
      </c>
      <c r="BD25" s="312" t="str">
        <f>IF(LEN(入力用!AX25)&gt;=2,LEFT(RIGHT(入力用!AX25,2),1),"")</f>
        <v/>
      </c>
      <c r="BE25" s="314" t="str">
        <f>IF(LEN(入力用!AX25)&gt;=1,LEFT(RIGHT(入力用!AX25,1),1),"")</f>
        <v/>
      </c>
    </row>
    <row r="26" spans="1:73" ht="15.95" customHeight="1" thickTop="1" thickBot="1">
      <c r="A26" s="22"/>
      <c r="B26" s="339">
        <f>入力用!B26</f>
        <v>0</v>
      </c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1"/>
      <c r="P26" s="346"/>
      <c r="Q26" s="346"/>
      <c r="R26" s="347"/>
      <c r="S26" s="347"/>
      <c r="T26" s="347"/>
      <c r="U26" s="347"/>
      <c r="V26" s="335"/>
      <c r="W26" s="335"/>
      <c r="X26" s="335"/>
      <c r="Y26" s="335"/>
      <c r="Z26" s="335"/>
      <c r="AA26" s="335"/>
      <c r="AB26" s="335"/>
      <c r="AC26" s="335"/>
      <c r="AD26" s="335"/>
      <c r="AE26" s="331"/>
      <c r="AF26" s="331"/>
      <c r="AG26" s="331"/>
      <c r="AH26" s="331"/>
      <c r="AI26" s="331"/>
      <c r="AJ26" s="331"/>
      <c r="AK26" s="331"/>
      <c r="AL26" s="331"/>
      <c r="AM26" s="331"/>
      <c r="AN26" s="331"/>
      <c r="AO26" s="332"/>
      <c r="AP26" s="158"/>
      <c r="AQ26" s="158"/>
      <c r="AR26" s="158"/>
      <c r="AS26" s="158"/>
      <c r="AT26" s="158"/>
      <c r="AU26" s="158"/>
      <c r="AV26" s="158"/>
      <c r="AW26" s="158"/>
      <c r="AX26" s="320"/>
      <c r="AY26" s="313"/>
      <c r="AZ26" s="313"/>
      <c r="BA26" s="313"/>
      <c r="BB26" s="313"/>
      <c r="BC26" s="313"/>
      <c r="BD26" s="313"/>
      <c r="BE26" s="315"/>
    </row>
    <row r="27" spans="1:73" ht="24" customHeight="1" thickTop="1" thickBot="1">
      <c r="B27" s="66" t="str">
        <f>IF(LEN(入力用!B27)&gt;=6,LEFT(RIGHT(入力用!B27,6),1),"")</f>
        <v/>
      </c>
      <c r="C27" s="67" t="str">
        <f>IF(LEN(入力用!B27)&gt;=5,LEFT(RIGHT(入力用!B27,5),1),"")</f>
        <v/>
      </c>
      <c r="D27" s="67" t="str">
        <f>IF(LEN(入力用!B27)&gt;=4,LEFT(RIGHT(入力用!B27,4),1),"")</f>
        <v/>
      </c>
      <c r="E27" s="67" t="str">
        <f>IF(LEN(入力用!B27)&gt;=3,LEFT(RIGHT(入力用!B27,3),1),"")</f>
        <v/>
      </c>
      <c r="F27" s="67" t="str">
        <f>IF(LEN(入力用!B27)&gt;=2,LEFT(RIGHT(入力用!B27,2),1),"")</f>
        <v/>
      </c>
      <c r="G27" s="68" t="str">
        <f>IF(LEN(入力用!B27)&gt;=1,LEFT(RIGHT(入力用!B27,1),1),"")</f>
        <v/>
      </c>
      <c r="H27" s="87"/>
      <c r="I27" s="342" t="str">
        <f>IF(入力用!I27="","",入力用!I27)</f>
        <v/>
      </c>
      <c r="J27" s="343"/>
      <c r="K27" s="344"/>
      <c r="L27" s="86" t="str">
        <f>IF(I27&lt;&gt;"","－","")</f>
        <v/>
      </c>
      <c r="M27" s="342" t="str">
        <f>IF(入力用!M27="","",入力用!M27)</f>
        <v/>
      </c>
      <c r="N27" s="343"/>
      <c r="O27" s="344"/>
      <c r="P27" s="345">
        <f>入力用!P27</f>
        <v>0</v>
      </c>
      <c r="Q27" s="346"/>
      <c r="R27" s="347" t="str">
        <f>IF(入力用!R27="","",入力用!R27)</f>
        <v/>
      </c>
      <c r="S27" s="347"/>
      <c r="T27" s="347"/>
      <c r="U27" s="347"/>
      <c r="V27" s="335" t="str">
        <f>IF(入力用!V27="","",入力用!V27)</f>
        <v/>
      </c>
      <c r="W27" s="335"/>
      <c r="X27" s="335"/>
      <c r="Y27" s="335"/>
      <c r="Z27" s="335"/>
      <c r="AA27" s="335"/>
      <c r="AB27" s="335"/>
      <c r="AC27" s="335"/>
      <c r="AD27" s="335"/>
      <c r="AE27" s="331" t="str">
        <f>IF(入力用!AE27=0,"",入力用!AE27)</f>
        <v/>
      </c>
      <c r="AF27" s="331"/>
      <c r="AG27" s="331"/>
      <c r="AH27" s="331"/>
      <c r="AI27" s="331"/>
      <c r="AJ27" s="331"/>
      <c r="AK27" s="331"/>
      <c r="AL27" s="331"/>
      <c r="AM27" s="331"/>
      <c r="AN27" s="331"/>
      <c r="AO27" s="331"/>
      <c r="AP27" s="66" t="str">
        <f>IF(LEN(入力用!AP27)&gt;=8,LEFT(RIGHT(入力用!AP27,8),1),"")</f>
        <v/>
      </c>
      <c r="AQ27" s="67" t="str">
        <f>IF(LEN(入力用!AP27)&gt;=7,LEFT(RIGHT(入力用!AP27,7),1),"")</f>
        <v/>
      </c>
      <c r="AR27" s="67" t="str">
        <f>IF(LEN(入力用!AP27)&gt;=6,LEFT(RIGHT(入力用!AP27,6),1),"")</f>
        <v/>
      </c>
      <c r="AS27" s="67" t="str">
        <f>IF(LEN(入力用!AP27)&gt;=5,LEFT(RIGHT(入力用!AP27,5),1),"")</f>
        <v/>
      </c>
      <c r="AT27" s="67" t="str">
        <f>IF(LEN(入力用!AP27)&gt;=4,LEFT(RIGHT(入力用!AP27,4),1),"")</f>
        <v/>
      </c>
      <c r="AU27" s="67" t="str">
        <f>IF(LEN(入力用!AP27)&gt;=3,LEFT(RIGHT(入力用!AP27,3),1),"")</f>
        <v/>
      </c>
      <c r="AV27" s="67" t="str">
        <f>IF(LEN(入力用!AP27)&gt;=2,LEFT(RIGHT(入力用!AP27,2),1),"")</f>
        <v/>
      </c>
      <c r="AW27" s="68" t="str">
        <f>IF(LEN(入力用!AP27)&gt;=1,LEFT(RIGHT(入力用!AP27,1),1),"")</f>
        <v/>
      </c>
      <c r="AX27" s="316" t="s">
        <v>37</v>
      </c>
      <c r="AY27" s="317"/>
      <c r="AZ27" s="317"/>
      <c r="BA27" s="317"/>
      <c r="BB27" s="317"/>
      <c r="BC27" s="317"/>
      <c r="BD27" s="317"/>
      <c r="BE27" s="318"/>
    </row>
    <row r="28" spans="1:73" ht="15.95" customHeight="1" thickTop="1" thickBot="1">
      <c r="A28" s="22" t="str">
        <f>IF(OR(AND(LEFT($B$27,1)="D",$Q$5="1"),AND(LEFT($B$27,1)="D",$Q$5="2"),,AND(LEFT($B$27,1)="C",$Q$5="3"))=TRUE,"ERROR","")</f>
        <v/>
      </c>
      <c r="B28" s="336" t="str">
        <f>入力用!B28</f>
        <v/>
      </c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8"/>
      <c r="P28" s="346"/>
      <c r="Q28" s="346"/>
      <c r="R28" s="347"/>
      <c r="S28" s="347"/>
      <c r="T28" s="347"/>
      <c r="U28" s="347"/>
      <c r="V28" s="335"/>
      <c r="W28" s="335"/>
      <c r="X28" s="335"/>
      <c r="Y28" s="335"/>
      <c r="Z28" s="335"/>
      <c r="AA28" s="335"/>
      <c r="AB28" s="335"/>
      <c r="AC28" s="335"/>
      <c r="AD28" s="335"/>
      <c r="AE28" s="331"/>
      <c r="AF28" s="331"/>
      <c r="AG28" s="331"/>
      <c r="AH28" s="331"/>
      <c r="AI28" s="331"/>
      <c r="AJ28" s="331"/>
      <c r="AK28" s="331"/>
      <c r="AL28" s="331"/>
      <c r="AM28" s="331"/>
      <c r="AN28" s="331"/>
      <c r="AO28" s="332"/>
      <c r="AP28" s="158" t="str">
        <f>入力用!AP28</f>
        <v/>
      </c>
      <c r="AQ28" s="158"/>
      <c r="AR28" s="158"/>
      <c r="AS28" s="158"/>
      <c r="AT28" s="158"/>
      <c r="AU28" s="158"/>
      <c r="AV28" s="158"/>
      <c r="AW28" s="158"/>
      <c r="AX28" s="319" t="str">
        <f>IF(LEN(入力用!AX28)&gt;=8,LEFT(RIGHT(入力用!AX28,8),1),"")</f>
        <v/>
      </c>
      <c r="AY28" s="312" t="str">
        <f>IF(LEN(入力用!AX28)&gt;=7,LEFT(RIGHT(入力用!AX28,7),1),"")</f>
        <v/>
      </c>
      <c r="AZ28" s="312" t="str">
        <f>IF(LEN(入力用!AX28)&gt;=6,LEFT(RIGHT(入力用!AX28,6),1),"")</f>
        <v/>
      </c>
      <c r="BA28" s="312" t="str">
        <f>IF(LEN(入力用!AX28)&gt;=5,LEFT(RIGHT(入力用!AX28,5),1),"")</f>
        <v/>
      </c>
      <c r="BB28" s="312" t="str">
        <f>IF(LEN(入力用!AX28)&gt;=4,LEFT(RIGHT(入力用!AX28,4),1),"")</f>
        <v/>
      </c>
      <c r="BC28" s="312" t="str">
        <f>IF(LEN(入力用!AX28)&gt;=3,LEFT(RIGHT(入力用!AX28,3),1),"")</f>
        <v/>
      </c>
      <c r="BD28" s="312" t="str">
        <f>IF(LEN(入力用!AX28)&gt;=2,LEFT(RIGHT(入力用!AX28,2),1),"")</f>
        <v/>
      </c>
      <c r="BE28" s="314" t="str">
        <f>IF(LEN(入力用!AX28)&gt;=1,LEFT(RIGHT(入力用!AX28,1),1),"")</f>
        <v/>
      </c>
    </row>
    <row r="29" spans="1:73" ht="15.95" customHeight="1" thickTop="1" thickBot="1">
      <c r="A29" s="22"/>
      <c r="B29" s="339">
        <f>入力用!B29</f>
        <v>0</v>
      </c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0"/>
      <c r="O29" s="341"/>
      <c r="P29" s="346"/>
      <c r="Q29" s="346"/>
      <c r="R29" s="347"/>
      <c r="S29" s="347"/>
      <c r="T29" s="347"/>
      <c r="U29" s="347"/>
      <c r="V29" s="335"/>
      <c r="W29" s="335"/>
      <c r="X29" s="335"/>
      <c r="Y29" s="335"/>
      <c r="Z29" s="335"/>
      <c r="AA29" s="335"/>
      <c r="AB29" s="335"/>
      <c r="AC29" s="335"/>
      <c r="AD29" s="335"/>
      <c r="AE29" s="331"/>
      <c r="AF29" s="331"/>
      <c r="AG29" s="331"/>
      <c r="AH29" s="331"/>
      <c r="AI29" s="331"/>
      <c r="AJ29" s="331"/>
      <c r="AK29" s="331"/>
      <c r="AL29" s="331"/>
      <c r="AM29" s="331"/>
      <c r="AN29" s="331"/>
      <c r="AO29" s="332"/>
      <c r="AP29" s="158"/>
      <c r="AQ29" s="158"/>
      <c r="AR29" s="158"/>
      <c r="AS29" s="158"/>
      <c r="AT29" s="158"/>
      <c r="AU29" s="158"/>
      <c r="AV29" s="158"/>
      <c r="AW29" s="158"/>
      <c r="AX29" s="320"/>
      <c r="AY29" s="313"/>
      <c r="AZ29" s="313"/>
      <c r="BA29" s="313"/>
      <c r="BB29" s="313"/>
      <c r="BC29" s="313"/>
      <c r="BD29" s="313"/>
      <c r="BE29" s="315"/>
    </row>
    <row r="30" spans="1:73" ht="24" customHeight="1" thickTop="1" thickBot="1">
      <c r="B30" s="66" t="str">
        <f>IF(LEN(入力用!B30)&gt;=6,LEFT(RIGHT(入力用!B30,6),1),"")</f>
        <v/>
      </c>
      <c r="C30" s="67" t="str">
        <f>IF(LEN(入力用!B30)&gt;=5,LEFT(RIGHT(入力用!B30,5),1),"")</f>
        <v/>
      </c>
      <c r="D30" s="67" t="str">
        <f>IF(LEN(入力用!B30)&gt;=4,LEFT(RIGHT(入力用!B30,4),1),"")</f>
        <v/>
      </c>
      <c r="E30" s="67" t="str">
        <f>IF(LEN(入力用!B30)&gt;=3,LEFT(RIGHT(入力用!B30,3),1),"")</f>
        <v/>
      </c>
      <c r="F30" s="67" t="str">
        <f>IF(LEN(入力用!B30)&gt;=2,LEFT(RIGHT(入力用!B30,2),1),"")</f>
        <v/>
      </c>
      <c r="G30" s="68" t="str">
        <f>IF(LEN(入力用!B30)&gt;=1,LEFT(RIGHT(入力用!B30,1),1),"")</f>
        <v/>
      </c>
      <c r="H30" s="87"/>
      <c r="I30" s="342" t="str">
        <f>IF(入力用!I30="","",入力用!I30)</f>
        <v/>
      </c>
      <c r="J30" s="343"/>
      <c r="K30" s="344"/>
      <c r="L30" s="86" t="str">
        <f>IF(I30&lt;&gt;"","－","")</f>
        <v/>
      </c>
      <c r="M30" s="342" t="str">
        <f>IF(入力用!M30="","",入力用!M30)</f>
        <v/>
      </c>
      <c r="N30" s="343"/>
      <c r="O30" s="344"/>
      <c r="P30" s="345">
        <f>入力用!P30</f>
        <v>0</v>
      </c>
      <c r="Q30" s="346"/>
      <c r="R30" s="347" t="str">
        <f>IF(入力用!R30="","",入力用!R30)</f>
        <v/>
      </c>
      <c r="S30" s="347"/>
      <c r="T30" s="347"/>
      <c r="U30" s="347"/>
      <c r="V30" s="335" t="str">
        <f>IF(入力用!V30="","",入力用!V30)</f>
        <v/>
      </c>
      <c r="W30" s="335"/>
      <c r="X30" s="335"/>
      <c r="Y30" s="335"/>
      <c r="Z30" s="335"/>
      <c r="AA30" s="335"/>
      <c r="AB30" s="335"/>
      <c r="AC30" s="335"/>
      <c r="AD30" s="335"/>
      <c r="AE30" s="331" t="str">
        <f>IF(入力用!AE30=0,"",入力用!AE30)</f>
        <v/>
      </c>
      <c r="AF30" s="331"/>
      <c r="AG30" s="331"/>
      <c r="AH30" s="331"/>
      <c r="AI30" s="331"/>
      <c r="AJ30" s="331"/>
      <c r="AK30" s="331"/>
      <c r="AL30" s="331"/>
      <c r="AM30" s="331"/>
      <c r="AN30" s="331"/>
      <c r="AO30" s="331"/>
      <c r="AP30" s="66" t="str">
        <f>IF(LEN(入力用!AP30)&gt;=8,LEFT(RIGHT(入力用!AP30,8),1),"")</f>
        <v/>
      </c>
      <c r="AQ30" s="67" t="str">
        <f>IF(LEN(入力用!AP30)&gt;=7,LEFT(RIGHT(入力用!AP30,7),1),"")</f>
        <v/>
      </c>
      <c r="AR30" s="67" t="str">
        <f>IF(LEN(入力用!AP30)&gt;=6,LEFT(RIGHT(入力用!AP30,6),1),"")</f>
        <v/>
      </c>
      <c r="AS30" s="67" t="str">
        <f>IF(LEN(入力用!AP30)&gt;=5,LEFT(RIGHT(入力用!AP30,5),1),"")</f>
        <v/>
      </c>
      <c r="AT30" s="67" t="str">
        <f>IF(LEN(入力用!AP30)&gt;=4,LEFT(RIGHT(入力用!AP30,4),1),"")</f>
        <v/>
      </c>
      <c r="AU30" s="67" t="str">
        <f>IF(LEN(入力用!AP30)&gt;=3,LEFT(RIGHT(入力用!AP30,3),1),"")</f>
        <v/>
      </c>
      <c r="AV30" s="67" t="str">
        <f>IF(LEN(入力用!AP30)&gt;=2,LEFT(RIGHT(入力用!AP30,2),1),"")</f>
        <v/>
      </c>
      <c r="AW30" s="68" t="str">
        <f>IF(LEN(入力用!AP30)&gt;=1,LEFT(RIGHT(入力用!AP30,1),1),"")</f>
        <v/>
      </c>
      <c r="AX30" s="316" t="s">
        <v>37</v>
      </c>
      <c r="AY30" s="317"/>
      <c r="AZ30" s="317"/>
      <c r="BA30" s="317"/>
      <c r="BB30" s="317"/>
      <c r="BC30" s="317"/>
      <c r="BD30" s="317"/>
      <c r="BE30" s="318"/>
    </row>
    <row r="31" spans="1:73" ht="15.95" customHeight="1" thickTop="1" thickBot="1">
      <c r="A31" s="22" t="str">
        <f>IF(OR(AND(LEFT($B$30,1)="D",$Q$5="1"),AND(LEFT($B$30,1)="D",$Q$5="2"),,AND(LEFT($B$30,1)="C",$Q$5="3"))=TRUE,"ERROR","")</f>
        <v/>
      </c>
      <c r="B31" s="336" t="str">
        <f>入力用!B31</f>
        <v/>
      </c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8"/>
      <c r="P31" s="346"/>
      <c r="Q31" s="346"/>
      <c r="R31" s="347"/>
      <c r="S31" s="347"/>
      <c r="T31" s="347"/>
      <c r="U31" s="347"/>
      <c r="V31" s="335"/>
      <c r="W31" s="335"/>
      <c r="X31" s="335"/>
      <c r="Y31" s="335"/>
      <c r="Z31" s="335"/>
      <c r="AA31" s="335"/>
      <c r="AB31" s="335"/>
      <c r="AC31" s="335"/>
      <c r="AD31" s="335"/>
      <c r="AE31" s="331"/>
      <c r="AF31" s="331"/>
      <c r="AG31" s="331"/>
      <c r="AH31" s="331"/>
      <c r="AI31" s="331"/>
      <c r="AJ31" s="331"/>
      <c r="AK31" s="331"/>
      <c r="AL31" s="331"/>
      <c r="AM31" s="331"/>
      <c r="AN31" s="331"/>
      <c r="AO31" s="332"/>
      <c r="AP31" s="158" t="str">
        <f>入力用!AP31</f>
        <v/>
      </c>
      <c r="AQ31" s="158"/>
      <c r="AR31" s="158"/>
      <c r="AS31" s="158"/>
      <c r="AT31" s="158"/>
      <c r="AU31" s="158"/>
      <c r="AV31" s="158"/>
      <c r="AW31" s="158"/>
      <c r="AX31" s="319" t="str">
        <f>IF(LEN(入力用!AX31)&gt;=8,LEFT(RIGHT(入力用!AX31,8),1),"")</f>
        <v/>
      </c>
      <c r="AY31" s="312" t="str">
        <f>IF(LEN(入力用!AX31)&gt;=7,LEFT(RIGHT(入力用!AX31,7),1),"")</f>
        <v/>
      </c>
      <c r="AZ31" s="312" t="str">
        <f>IF(LEN(入力用!AX31)&gt;=6,LEFT(RIGHT(入力用!AX31,6),1),"")</f>
        <v/>
      </c>
      <c r="BA31" s="312" t="str">
        <f>IF(LEN(入力用!AX31)&gt;=5,LEFT(RIGHT(入力用!AX31,5),1),"")</f>
        <v/>
      </c>
      <c r="BB31" s="312" t="str">
        <f>IF(LEN(入力用!AX31)&gt;=4,LEFT(RIGHT(入力用!AX31,4),1),"")</f>
        <v/>
      </c>
      <c r="BC31" s="312" t="str">
        <f>IF(LEN(入力用!AX31)&gt;=3,LEFT(RIGHT(入力用!AX31,3),1),"")</f>
        <v/>
      </c>
      <c r="BD31" s="312" t="str">
        <f>IF(LEN(入力用!AX31)&gt;=2,LEFT(RIGHT(入力用!AX31,2),1),"")</f>
        <v/>
      </c>
      <c r="BE31" s="314" t="str">
        <f>IF(LEN(入力用!AX31)&gt;=1,LEFT(RIGHT(入力用!AX31,1),1),"")</f>
        <v/>
      </c>
      <c r="BM31" s="348"/>
      <c r="BN31" s="348"/>
      <c r="BO31" s="348"/>
      <c r="BP31" s="348"/>
      <c r="BQ31" s="353"/>
      <c r="BR31" s="353"/>
      <c r="BS31" s="353"/>
      <c r="BT31" s="353"/>
      <c r="BU31" s="353"/>
    </row>
    <row r="32" spans="1:73" ht="15.95" customHeight="1" thickTop="1" thickBot="1">
      <c r="A32" s="22"/>
      <c r="B32" s="339">
        <f>入力用!B32</f>
        <v>0</v>
      </c>
      <c r="C32" s="340"/>
      <c r="D32" s="340"/>
      <c r="E32" s="340"/>
      <c r="F32" s="340"/>
      <c r="G32" s="340"/>
      <c r="H32" s="340"/>
      <c r="I32" s="340"/>
      <c r="J32" s="340"/>
      <c r="K32" s="340"/>
      <c r="L32" s="340"/>
      <c r="M32" s="340"/>
      <c r="N32" s="340"/>
      <c r="O32" s="341"/>
      <c r="P32" s="346"/>
      <c r="Q32" s="346"/>
      <c r="R32" s="347"/>
      <c r="S32" s="347"/>
      <c r="T32" s="347"/>
      <c r="U32" s="347"/>
      <c r="V32" s="335"/>
      <c r="W32" s="335"/>
      <c r="X32" s="335"/>
      <c r="Y32" s="335"/>
      <c r="Z32" s="335"/>
      <c r="AA32" s="335"/>
      <c r="AB32" s="335"/>
      <c r="AC32" s="335"/>
      <c r="AD32" s="335"/>
      <c r="AE32" s="331"/>
      <c r="AF32" s="331"/>
      <c r="AG32" s="331"/>
      <c r="AH32" s="331"/>
      <c r="AI32" s="331"/>
      <c r="AJ32" s="331"/>
      <c r="AK32" s="331"/>
      <c r="AL32" s="331"/>
      <c r="AM32" s="331"/>
      <c r="AN32" s="331"/>
      <c r="AO32" s="332"/>
      <c r="AP32" s="158"/>
      <c r="AQ32" s="158"/>
      <c r="AR32" s="158"/>
      <c r="AS32" s="158"/>
      <c r="AT32" s="158"/>
      <c r="AU32" s="158"/>
      <c r="AV32" s="158"/>
      <c r="AW32" s="158"/>
      <c r="AX32" s="320"/>
      <c r="AY32" s="313"/>
      <c r="AZ32" s="313"/>
      <c r="BA32" s="313"/>
      <c r="BB32" s="313"/>
      <c r="BC32" s="313"/>
      <c r="BD32" s="313"/>
      <c r="BE32" s="315"/>
      <c r="BM32" s="348"/>
      <c r="BN32" s="348"/>
      <c r="BO32" s="348"/>
      <c r="BP32" s="348"/>
      <c r="BQ32" s="353"/>
      <c r="BR32" s="353"/>
      <c r="BS32" s="353"/>
      <c r="BT32" s="353"/>
      <c r="BU32" s="353"/>
    </row>
    <row r="33" spans="1:95" ht="24" customHeight="1" thickTop="1" thickBot="1">
      <c r="B33" s="66" t="str">
        <f>IF(LEN(入力用!B33)&gt;=6,LEFT(RIGHT(入力用!B33,6),1),"")</f>
        <v/>
      </c>
      <c r="C33" s="67" t="str">
        <f>IF(LEN(入力用!B33)&gt;=5,LEFT(RIGHT(入力用!B33,5),1),"")</f>
        <v/>
      </c>
      <c r="D33" s="67" t="str">
        <f>IF(LEN(入力用!B33)&gt;=4,LEFT(RIGHT(入力用!B33,4),1),"")</f>
        <v/>
      </c>
      <c r="E33" s="67" t="str">
        <f>IF(LEN(入力用!B33)&gt;=3,LEFT(RIGHT(入力用!B33,3),1),"")</f>
        <v/>
      </c>
      <c r="F33" s="67" t="str">
        <f>IF(LEN(入力用!B33)&gt;=2,LEFT(RIGHT(入力用!B33,2),1),"")</f>
        <v/>
      </c>
      <c r="G33" s="68" t="str">
        <f>IF(LEN(入力用!B33)&gt;=1,LEFT(RIGHT(入力用!B33,1),1),"")</f>
        <v/>
      </c>
      <c r="H33" s="87"/>
      <c r="I33" s="342" t="str">
        <f>IF(入力用!I33="","",入力用!I33)</f>
        <v/>
      </c>
      <c r="J33" s="343"/>
      <c r="K33" s="344"/>
      <c r="L33" s="86" t="str">
        <f>IF(I33&lt;&gt;"","－","")</f>
        <v/>
      </c>
      <c r="M33" s="342" t="str">
        <f>IF(入力用!M33="","",入力用!M33)</f>
        <v/>
      </c>
      <c r="N33" s="343"/>
      <c r="O33" s="344"/>
      <c r="P33" s="345">
        <f>入力用!P33</f>
        <v>0</v>
      </c>
      <c r="Q33" s="346"/>
      <c r="R33" s="347" t="str">
        <f>IF(入力用!R33="","",入力用!R33)</f>
        <v/>
      </c>
      <c r="S33" s="347"/>
      <c r="T33" s="347"/>
      <c r="U33" s="347"/>
      <c r="V33" s="335" t="str">
        <f>IF(入力用!V33="","",入力用!V33)</f>
        <v/>
      </c>
      <c r="W33" s="335"/>
      <c r="X33" s="335"/>
      <c r="Y33" s="335"/>
      <c r="Z33" s="335"/>
      <c r="AA33" s="335"/>
      <c r="AB33" s="335"/>
      <c r="AC33" s="335"/>
      <c r="AD33" s="335"/>
      <c r="AE33" s="331" t="str">
        <f>IF(入力用!AE33=0,"",入力用!AE33)</f>
        <v/>
      </c>
      <c r="AF33" s="331"/>
      <c r="AG33" s="331"/>
      <c r="AH33" s="331"/>
      <c r="AI33" s="331"/>
      <c r="AJ33" s="331"/>
      <c r="AK33" s="331"/>
      <c r="AL33" s="331"/>
      <c r="AM33" s="331"/>
      <c r="AN33" s="331"/>
      <c r="AO33" s="331"/>
      <c r="AP33" s="66" t="str">
        <f>IF(LEN(入力用!AP33)&gt;=8,LEFT(RIGHT(入力用!AP33,8),1),"")</f>
        <v/>
      </c>
      <c r="AQ33" s="67" t="str">
        <f>IF(LEN(入力用!AP33)&gt;=7,LEFT(RIGHT(入力用!AP33,7),1),"")</f>
        <v/>
      </c>
      <c r="AR33" s="67" t="str">
        <f>IF(LEN(入力用!AP33)&gt;=6,LEFT(RIGHT(入力用!AP33,6),1),"")</f>
        <v/>
      </c>
      <c r="AS33" s="67" t="str">
        <f>IF(LEN(入力用!AP33)&gt;=5,LEFT(RIGHT(入力用!AP33,5),1),"")</f>
        <v/>
      </c>
      <c r="AT33" s="67" t="str">
        <f>IF(LEN(入力用!AP33)&gt;=4,LEFT(RIGHT(入力用!AP33,4),1),"")</f>
        <v/>
      </c>
      <c r="AU33" s="67" t="str">
        <f>IF(LEN(入力用!AP33)&gt;=3,LEFT(RIGHT(入力用!AP33,3),1),"")</f>
        <v/>
      </c>
      <c r="AV33" s="67" t="str">
        <f>IF(LEN(入力用!AP33)&gt;=2,LEFT(RIGHT(入力用!AP33,2),1),"")</f>
        <v/>
      </c>
      <c r="AW33" s="68" t="str">
        <f>IF(LEN(入力用!AP33)&gt;=1,LEFT(RIGHT(入力用!AP33,1),1),"")</f>
        <v/>
      </c>
      <c r="AX33" s="316" t="s">
        <v>37</v>
      </c>
      <c r="AY33" s="317"/>
      <c r="AZ33" s="317"/>
      <c r="BA33" s="317"/>
      <c r="BB33" s="317"/>
      <c r="BC33" s="317"/>
      <c r="BD33" s="317"/>
      <c r="BE33" s="318"/>
      <c r="BM33" s="348"/>
      <c r="BN33" s="348"/>
      <c r="BO33" s="348"/>
      <c r="BP33" s="348"/>
      <c r="BQ33" s="349"/>
      <c r="BR33" s="349"/>
      <c r="BS33" s="349"/>
      <c r="BT33" s="349"/>
      <c r="BU33" s="349"/>
    </row>
    <row r="34" spans="1:95" ht="15.95" customHeight="1" thickTop="1" thickBot="1">
      <c r="A34" s="22" t="str">
        <f>IF(OR(AND(LEFT($B$33,1)="D",$Q$5="1"),AND(LEFT($B$33,1)="D",$Q$5="2"),,AND(LEFT($B$33,1)="C",$Q$5="3"))=TRUE,"ERROR","")</f>
        <v/>
      </c>
      <c r="B34" s="336" t="str">
        <f>入力用!B34</f>
        <v/>
      </c>
      <c r="C34" s="337"/>
      <c r="D34" s="337"/>
      <c r="E34" s="337"/>
      <c r="F34" s="337"/>
      <c r="G34" s="337"/>
      <c r="H34" s="337"/>
      <c r="I34" s="337"/>
      <c r="J34" s="337"/>
      <c r="K34" s="337"/>
      <c r="L34" s="337"/>
      <c r="M34" s="337"/>
      <c r="N34" s="337"/>
      <c r="O34" s="338"/>
      <c r="P34" s="346"/>
      <c r="Q34" s="346"/>
      <c r="R34" s="347"/>
      <c r="S34" s="347"/>
      <c r="T34" s="347"/>
      <c r="U34" s="347"/>
      <c r="V34" s="335"/>
      <c r="W34" s="335"/>
      <c r="X34" s="335"/>
      <c r="Y34" s="335"/>
      <c r="Z34" s="335"/>
      <c r="AA34" s="335"/>
      <c r="AB34" s="335"/>
      <c r="AC34" s="335"/>
      <c r="AD34" s="335"/>
      <c r="AE34" s="331"/>
      <c r="AF34" s="331"/>
      <c r="AG34" s="331"/>
      <c r="AH34" s="331"/>
      <c r="AI34" s="331"/>
      <c r="AJ34" s="331"/>
      <c r="AK34" s="331"/>
      <c r="AL34" s="331"/>
      <c r="AM34" s="331"/>
      <c r="AN34" s="331"/>
      <c r="AO34" s="332"/>
      <c r="AP34" s="158" t="str">
        <f>入力用!AP34</f>
        <v/>
      </c>
      <c r="AQ34" s="158"/>
      <c r="AR34" s="158"/>
      <c r="AS34" s="158"/>
      <c r="AT34" s="158"/>
      <c r="AU34" s="158"/>
      <c r="AV34" s="158"/>
      <c r="AW34" s="158"/>
      <c r="AX34" s="319" t="str">
        <f>IF(LEN(入力用!AX34)&gt;=8,LEFT(RIGHT(入力用!AX34,8),1),"")</f>
        <v/>
      </c>
      <c r="AY34" s="312" t="str">
        <f>IF(LEN(入力用!AX34)&gt;=7,LEFT(RIGHT(入力用!AX34,7),1),"")</f>
        <v/>
      </c>
      <c r="AZ34" s="312" t="str">
        <f>IF(LEN(入力用!AX34)&gt;=6,LEFT(RIGHT(入力用!AX34,6),1),"")</f>
        <v/>
      </c>
      <c r="BA34" s="312" t="str">
        <f>IF(LEN(入力用!AX34)&gt;=5,LEFT(RIGHT(入力用!AX34,5),1),"")</f>
        <v/>
      </c>
      <c r="BB34" s="312" t="str">
        <f>IF(LEN(入力用!AX34)&gt;=4,LEFT(RIGHT(入力用!AX34,4),1),"")</f>
        <v/>
      </c>
      <c r="BC34" s="312" t="str">
        <f>IF(LEN(入力用!AX34)&gt;=3,LEFT(RIGHT(入力用!AX34,3),1),"")</f>
        <v/>
      </c>
      <c r="BD34" s="312" t="str">
        <f>IF(LEN(入力用!AX34)&gt;=2,LEFT(RIGHT(入力用!AX34,2),1),"")</f>
        <v/>
      </c>
      <c r="BE34" s="314" t="str">
        <f>IF(LEN(入力用!AX34)&gt;=1,LEFT(RIGHT(入力用!AX34,1),1),"")</f>
        <v/>
      </c>
      <c r="BI34" s="71"/>
      <c r="BJ34" s="71"/>
      <c r="BK34" s="71"/>
    </row>
    <row r="35" spans="1:95" ht="15.95" customHeight="1" thickTop="1" thickBot="1">
      <c r="A35" s="22"/>
      <c r="B35" s="350">
        <f>入力用!B35</f>
        <v>0</v>
      </c>
      <c r="C35" s="351"/>
      <c r="D35" s="351"/>
      <c r="E35" s="351"/>
      <c r="F35" s="351"/>
      <c r="G35" s="351"/>
      <c r="H35" s="351"/>
      <c r="I35" s="351"/>
      <c r="J35" s="351"/>
      <c r="K35" s="351"/>
      <c r="L35" s="351"/>
      <c r="M35" s="351"/>
      <c r="N35" s="351"/>
      <c r="O35" s="352"/>
      <c r="P35" s="346"/>
      <c r="Q35" s="346"/>
      <c r="R35" s="347"/>
      <c r="S35" s="347"/>
      <c r="T35" s="347"/>
      <c r="U35" s="347"/>
      <c r="V35" s="335"/>
      <c r="W35" s="335"/>
      <c r="X35" s="335"/>
      <c r="Y35" s="335"/>
      <c r="Z35" s="335"/>
      <c r="AA35" s="335"/>
      <c r="AB35" s="335"/>
      <c r="AC35" s="335"/>
      <c r="AD35" s="335"/>
      <c r="AE35" s="333"/>
      <c r="AF35" s="333"/>
      <c r="AG35" s="333"/>
      <c r="AH35" s="333"/>
      <c r="AI35" s="333"/>
      <c r="AJ35" s="333"/>
      <c r="AK35" s="333"/>
      <c r="AL35" s="333"/>
      <c r="AM35" s="333"/>
      <c r="AN35" s="333"/>
      <c r="AO35" s="334"/>
      <c r="AP35" s="158"/>
      <c r="AQ35" s="158"/>
      <c r="AR35" s="158"/>
      <c r="AS35" s="158"/>
      <c r="AT35" s="158"/>
      <c r="AU35" s="158"/>
      <c r="AV35" s="158"/>
      <c r="AW35" s="158"/>
      <c r="AX35" s="320"/>
      <c r="AY35" s="313"/>
      <c r="AZ35" s="313"/>
      <c r="BA35" s="313"/>
      <c r="BB35" s="313"/>
      <c r="BC35" s="313"/>
      <c r="BD35" s="313"/>
      <c r="BE35" s="315"/>
      <c r="BI35" s="71"/>
      <c r="BJ35" s="71"/>
      <c r="BK35" s="71"/>
    </row>
    <row r="36" spans="1:95" ht="20.100000000000001" customHeight="1" thickTop="1">
      <c r="B36" s="16" t="s">
        <v>38</v>
      </c>
      <c r="AB36" s="267" t="s">
        <v>39</v>
      </c>
      <c r="AC36" s="267"/>
      <c r="AD36" s="267"/>
      <c r="AE36" s="326" t="str">
        <f>IF(入力用!AE36=0,"",入力用!AE36)</f>
        <v/>
      </c>
      <c r="AF36" s="326"/>
      <c r="AG36" s="326"/>
      <c r="AH36" s="326"/>
      <c r="AI36" s="326"/>
      <c r="AJ36" s="326"/>
      <c r="AK36" s="326"/>
      <c r="AL36" s="326"/>
      <c r="AM36" s="326"/>
      <c r="AN36" s="326"/>
      <c r="AO36" s="326"/>
      <c r="AP36" s="327" t="s">
        <v>40</v>
      </c>
      <c r="AQ36" s="327"/>
      <c r="AR36" s="327"/>
      <c r="AS36" s="327"/>
      <c r="AT36" s="327"/>
      <c r="AU36" s="328" t="str">
        <f>IF(入力用!AU36=0,"",入力用!AU36)</f>
        <v/>
      </c>
      <c r="AV36" s="328"/>
      <c r="AW36" s="328"/>
      <c r="AX36" s="152"/>
      <c r="AY36" s="152"/>
      <c r="AZ36" s="152"/>
      <c r="BA36" s="152"/>
      <c r="BB36" s="152"/>
      <c r="BC36" s="152"/>
      <c r="BD36" s="152"/>
      <c r="BE36" s="152"/>
      <c r="BI36" s="71"/>
      <c r="BJ36" s="71"/>
      <c r="BK36" s="71"/>
    </row>
    <row r="37" spans="1:95" ht="20.100000000000001" customHeight="1">
      <c r="B37" s="26" t="s">
        <v>41</v>
      </c>
      <c r="C37" s="329" t="s">
        <v>42</v>
      </c>
      <c r="D37" s="329"/>
      <c r="E37" s="329"/>
      <c r="F37" s="329"/>
      <c r="G37" s="329"/>
      <c r="H37" s="329"/>
      <c r="I37" s="329"/>
      <c r="J37" s="329"/>
      <c r="K37" s="329"/>
      <c r="L37" s="329"/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29"/>
      <c r="Z37" s="329"/>
      <c r="AB37" s="325"/>
      <c r="AC37" s="325"/>
      <c r="AD37" s="325"/>
      <c r="AE37" s="326"/>
      <c r="AF37" s="326"/>
      <c r="AG37" s="326"/>
      <c r="AH37" s="326"/>
      <c r="AI37" s="326"/>
      <c r="AJ37" s="326"/>
      <c r="AK37" s="326"/>
      <c r="AL37" s="326"/>
      <c r="AM37" s="326"/>
      <c r="AN37" s="326"/>
      <c r="AO37" s="326"/>
      <c r="AP37" s="151"/>
      <c r="AQ37" s="151"/>
      <c r="AR37" s="151"/>
      <c r="AS37" s="151"/>
      <c r="AT37" s="151"/>
      <c r="AU37" s="153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I37" s="71"/>
      <c r="BJ37" s="72"/>
      <c r="BK37" s="72"/>
      <c r="BL37" s="71"/>
      <c r="BM37" s="71"/>
      <c r="BN37" s="71"/>
      <c r="BO37" s="71"/>
      <c r="BP37" s="71"/>
    </row>
    <row r="38" spans="1:95" ht="15.75" customHeight="1">
      <c r="B38" s="26" t="s">
        <v>43</v>
      </c>
      <c r="C38" s="260" t="s">
        <v>44</v>
      </c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0"/>
      <c r="Z38" s="260"/>
      <c r="AB38" s="330" t="s">
        <v>45</v>
      </c>
      <c r="AC38" s="330"/>
      <c r="AD38" s="330"/>
      <c r="AE38" s="330"/>
      <c r="AF38" s="330"/>
      <c r="AG38" s="330"/>
      <c r="AH38" s="330"/>
      <c r="AI38" s="330"/>
      <c r="AJ38" s="330"/>
      <c r="AK38" s="330"/>
      <c r="AL38" s="330"/>
      <c r="AM38" s="330"/>
      <c r="AN38" s="330"/>
      <c r="AO38" s="330"/>
      <c r="AP38" s="330"/>
      <c r="AQ38" s="330"/>
      <c r="AR38" s="330"/>
      <c r="AS38" s="330"/>
      <c r="AT38" s="330"/>
      <c r="AU38" s="330"/>
      <c r="AV38" s="330"/>
      <c r="AW38" s="330"/>
      <c r="AX38" s="330"/>
      <c r="AY38" s="330"/>
      <c r="AZ38" s="330"/>
      <c r="BA38" s="330"/>
      <c r="BB38" s="330"/>
      <c r="BC38" s="330"/>
      <c r="BD38" s="330"/>
      <c r="BE38" s="330"/>
      <c r="BI38" s="73"/>
      <c r="BJ38" s="72"/>
      <c r="BK38" s="72"/>
      <c r="BL38" s="72"/>
      <c r="BM38" s="72"/>
      <c r="BN38" s="72"/>
      <c r="BO38" s="72"/>
      <c r="BP38" s="72"/>
    </row>
    <row r="39" spans="1:95" s="28" customFormat="1" ht="14.25" customHeight="1">
      <c r="B39" s="26" t="s">
        <v>46</v>
      </c>
      <c r="C39" s="260" t="s">
        <v>47</v>
      </c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  <c r="W39" s="260"/>
      <c r="X39" s="260"/>
      <c r="Y39" s="260"/>
      <c r="Z39" s="260"/>
      <c r="AB39" s="170" t="s">
        <v>48</v>
      </c>
      <c r="AC39" s="170"/>
      <c r="AD39" s="170"/>
      <c r="AE39" s="321">
        <f>入力用!AE39</f>
        <v>0</v>
      </c>
      <c r="AF39" s="321"/>
      <c r="AG39" s="321"/>
      <c r="AH39" s="321"/>
      <c r="AI39" s="321"/>
      <c r="AJ39" s="321"/>
      <c r="AK39" s="321"/>
      <c r="AL39" s="321"/>
      <c r="AM39" s="321"/>
      <c r="AN39" s="321"/>
      <c r="AO39" s="321"/>
      <c r="AP39" s="321"/>
      <c r="AQ39" s="321"/>
      <c r="AR39" s="321"/>
      <c r="AS39" s="321"/>
      <c r="AT39" s="321"/>
      <c r="AU39" s="321"/>
      <c r="AV39" s="321"/>
      <c r="AW39" s="321"/>
      <c r="AX39" s="321"/>
      <c r="AY39" s="321"/>
      <c r="AZ39" s="321"/>
      <c r="BA39" s="321"/>
      <c r="BB39" s="321"/>
      <c r="BC39" s="321"/>
      <c r="BD39" s="321"/>
      <c r="BE39" s="321"/>
      <c r="BI39" s="71"/>
      <c r="BJ39" s="71"/>
      <c r="BK39" s="71"/>
      <c r="BL39" s="71"/>
      <c r="BM39" s="71"/>
      <c r="BN39" s="71"/>
      <c r="BO39" s="71"/>
      <c r="BP39" s="71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</row>
    <row r="40" spans="1:95" ht="15.95" customHeight="1">
      <c r="B40" s="323" t="s">
        <v>49</v>
      </c>
      <c r="C40" s="323"/>
      <c r="D40" s="324">
        <f>入力用!D40</f>
        <v>0</v>
      </c>
      <c r="E40" s="324"/>
      <c r="F40" s="324"/>
      <c r="G40" s="324"/>
      <c r="H40" s="324"/>
      <c r="I40" s="324"/>
      <c r="J40" s="324"/>
      <c r="K40" s="324"/>
      <c r="AB40" s="171"/>
      <c r="AC40" s="171"/>
      <c r="AD40" s="171"/>
      <c r="AE40" s="322"/>
      <c r="AF40" s="322"/>
      <c r="AG40" s="322"/>
      <c r="AH40" s="322"/>
      <c r="AI40" s="322"/>
      <c r="AJ40" s="322"/>
      <c r="AK40" s="322"/>
      <c r="AL40" s="322"/>
      <c r="AM40" s="322"/>
      <c r="AN40" s="322"/>
      <c r="AO40" s="322"/>
      <c r="AP40" s="322"/>
      <c r="AQ40" s="322"/>
      <c r="AR40" s="322"/>
      <c r="AS40" s="322"/>
      <c r="AT40" s="322"/>
      <c r="AU40" s="322"/>
      <c r="AV40" s="322"/>
      <c r="AW40" s="322"/>
      <c r="AX40" s="322"/>
      <c r="AY40" s="322"/>
      <c r="AZ40" s="322"/>
      <c r="BA40" s="322"/>
      <c r="BB40" s="322"/>
      <c r="BC40" s="322"/>
      <c r="BD40" s="322"/>
      <c r="BE40" s="322"/>
      <c r="BI40" s="73"/>
      <c r="BJ40" s="72"/>
      <c r="BK40" s="72"/>
      <c r="BL40" s="72"/>
      <c r="BM40" s="72"/>
      <c r="BN40" s="72"/>
      <c r="BO40" s="72"/>
      <c r="BP40" s="72"/>
    </row>
    <row r="41" spans="1:95">
      <c r="BI41" s="71"/>
      <c r="BJ41" s="71"/>
      <c r="BK41" s="71"/>
      <c r="BL41" s="71"/>
      <c r="BM41" s="71"/>
      <c r="BN41" s="71"/>
      <c r="BO41" s="71"/>
      <c r="BP41" s="71"/>
    </row>
    <row r="42" spans="1:95">
      <c r="BI42" s="73"/>
      <c r="BJ42" s="72"/>
      <c r="BK42" s="72"/>
      <c r="BL42" s="72"/>
      <c r="BM42" s="72"/>
      <c r="BN42" s="72"/>
      <c r="BO42" s="72"/>
      <c r="BP42" s="72"/>
    </row>
    <row r="43" spans="1:95">
      <c r="BI43" s="71"/>
      <c r="BJ43" s="71"/>
      <c r="BK43" s="71"/>
      <c r="BL43" s="72"/>
      <c r="BM43" s="72"/>
      <c r="BN43" s="72"/>
      <c r="BO43" s="72"/>
      <c r="BP43" s="72"/>
    </row>
    <row r="44" spans="1:95">
      <c r="BI44" s="73"/>
      <c r="BJ44" s="72"/>
      <c r="BK44" s="72"/>
      <c r="BL44" s="72"/>
      <c r="BM44" s="72"/>
      <c r="BN44" s="72"/>
      <c r="BO44" s="72"/>
      <c r="BP44" s="72"/>
    </row>
    <row r="45" spans="1:95">
      <c r="BI45" s="71"/>
      <c r="BJ45" s="71"/>
      <c r="BK45" s="71"/>
    </row>
    <row r="46" spans="1:95">
      <c r="BI46" s="73"/>
      <c r="BJ46" s="72"/>
      <c r="BK46" s="72"/>
    </row>
    <row r="47" spans="1:95">
      <c r="BI47" s="71"/>
      <c r="BJ47" s="71"/>
      <c r="BK47" s="71"/>
    </row>
    <row r="48" spans="1:95">
      <c r="BI48" s="73"/>
      <c r="BJ48" s="72"/>
      <c r="BK48" s="72"/>
    </row>
    <row r="49" spans="61:63">
      <c r="BI49" s="71"/>
      <c r="BJ49" s="72"/>
      <c r="BK49" s="72"/>
    </row>
    <row r="50" spans="61:63">
      <c r="BI50" s="73"/>
      <c r="BJ50" s="72"/>
      <c r="BK50" s="72"/>
    </row>
  </sheetData>
  <sheetProtection algorithmName="SHA-512" hashValue="/UI/w/Pp5Yo7/wToJkU+JaDQV0Fo44O9zs5XHwoxi5DjkF7ak7vzhcjoIofBoX8Og5nDn09HbvCB2NKtnHHF7g==" saltValue="1v8wNUytKwDZlu3e1r+G3g==" spinCount="100000" sheet="1" objects="1" scenarios="1"/>
  <mergeCells count="171">
    <mergeCell ref="R2:AB2"/>
    <mergeCell ref="AW3:BE3"/>
    <mergeCell ref="R4:V5"/>
    <mergeCell ref="W4:AG5"/>
    <mergeCell ref="AO4:AS4"/>
    <mergeCell ref="AT4:AX4"/>
    <mergeCell ref="AZ4:BB4"/>
    <mergeCell ref="BC4:BE4"/>
    <mergeCell ref="AO5:AS5"/>
    <mergeCell ref="AT5:AX5"/>
    <mergeCell ref="AZ5:BB5"/>
    <mergeCell ref="BC5:BD5"/>
    <mergeCell ref="AQ9:AS10"/>
    <mergeCell ref="B15:C15"/>
    <mergeCell ref="D15:S15"/>
    <mergeCell ref="B7:S7"/>
    <mergeCell ref="T7:AJ8"/>
    <mergeCell ref="AK7:AM8"/>
    <mergeCell ref="AN7:AV8"/>
    <mergeCell ref="AT11:AV15"/>
    <mergeCell ref="AW11:AY15"/>
    <mergeCell ref="AW7:BE8"/>
    <mergeCell ref="B8:D8"/>
    <mergeCell ref="F8:S8"/>
    <mergeCell ref="AW9:AY10"/>
    <mergeCell ref="AZ9:BB10"/>
    <mergeCell ref="BC9:BE10"/>
    <mergeCell ref="B10:S10"/>
    <mergeCell ref="AT9:AV10"/>
    <mergeCell ref="B9:S9"/>
    <mergeCell ref="T9:AJ10"/>
    <mergeCell ref="AK9:AM10"/>
    <mergeCell ref="AN9:AP10"/>
    <mergeCell ref="T14:AG15"/>
    <mergeCell ref="AH14:AJ15"/>
    <mergeCell ref="R13:S14"/>
    <mergeCell ref="AK16:AQ16"/>
    <mergeCell ref="AR16:BE16"/>
    <mergeCell ref="B16:K16"/>
    <mergeCell ref="AP20:AW20"/>
    <mergeCell ref="AZ11:BB15"/>
    <mergeCell ref="BC11:BE15"/>
    <mergeCell ref="B12:D12"/>
    <mergeCell ref="E12:S12"/>
    <mergeCell ref="B11:S11"/>
    <mergeCell ref="T11:AJ13"/>
    <mergeCell ref="AK11:AM15"/>
    <mergeCell ref="AN11:AP15"/>
    <mergeCell ref="AQ11:AS15"/>
    <mergeCell ref="B19:O19"/>
    <mergeCell ref="P19:Q20"/>
    <mergeCell ref="R19:U20"/>
    <mergeCell ref="V19:AD20"/>
    <mergeCell ref="AE19:AO20"/>
    <mergeCell ref="AP19:AW19"/>
    <mergeCell ref="B20:O20"/>
    <mergeCell ref="B18:E18"/>
    <mergeCell ref="AF18:AI18"/>
    <mergeCell ref="AT18:BE18"/>
    <mergeCell ref="B13:Q13"/>
    <mergeCell ref="AP25:AW26"/>
    <mergeCell ref="B26:O26"/>
    <mergeCell ref="B22:O22"/>
    <mergeCell ref="AP22:AW23"/>
    <mergeCell ref="B23:O23"/>
    <mergeCell ref="I24:K24"/>
    <mergeCell ref="M24:O24"/>
    <mergeCell ref="P24:Q26"/>
    <mergeCell ref="R24:U26"/>
    <mergeCell ref="V24:AD26"/>
    <mergeCell ref="AX21:BE21"/>
    <mergeCell ref="AX22:AX23"/>
    <mergeCell ref="AY22:AY23"/>
    <mergeCell ref="AZ22:AZ23"/>
    <mergeCell ref="BA22:BA23"/>
    <mergeCell ref="BB22:BB23"/>
    <mergeCell ref="BC22:BC23"/>
    <mergeCell ref="BD22:BD23"/>
    <mergeCell ref="AX19:BE20"/>
    <mergeCell ref="BE22:BE23"/>
    <mergeCell ref="V27:AD29"/>
    <mergeCell ref="I21:K21"/>
    <mergeCell ref="M21:O21"/>
    <mergeCell ref="P21:Q23"/>
    <mergeCell ref="R21:U23"/>
    <mergeCell ref="V21:AD23"/>
    <mergeCell ref="AE21:AO23"/>
    <mergeCell ref="F18:AE18"/>
    <mergeCell ref="AE24:AO26"/>
    <mergeCell ref="B25:O25"/>
    <mergeCell ref="BM33:BP33"/>
    <mergeCell ref="BQ33:BU33"/>
    <mergeCell ref="B34:O34"/>
    <mergeCell ref="AP34:AW35"/>
    <mergeCell ref="B35:O35"/>
    <mergeCell ref="BQ31:BU31"/>
    <mergeCell ref="B32:O32"/>
    <mergeCell ref="BM32:BP32"/>
    <mergeCell ref="BQ32:BU32"/>
    <mergeCell ref="I33:K33"/>
    <mergeCell ref="M33:O33"/>
    <mergeCell ref="P33:Q35"/>
    <mergeCell ref="R33:U35"/>
    <mergeCell ref="V33:AD35"/>
    <mergeCell ref="AE30:AO32"/>
    <mergeCell ref="B31:O31"/>
    <mergeCell ref="AP31:AW32"/>
    <mergeCell ref="BM31:BP31"/>
    <mergeCell ref="I30:K30"/>
    <mergeCell ref="M30:O30"/>
    <mergeCell ref="P30:Q32"/>
    <mergeCell ref="AX30:BE30"/>
    <mergeCell ref="AX31:AX32"/>
    <mergeCell ref="R30:U32"/>
    <mergeCell ref="BD25:BD26"/>
    <mergeCell ref="BE25:BE26"/>
    <mergeCell ref="C39:Z39"/>
    <mergeCell ref="AB39:AD40"/>
    <mergeCell ref="AE39:BE40"/>
    <mergeCell ref="B40:C40"/>
    <mergeCell ref="D40:K40"/>
    <mergeCell ref="AB36:AD37"/>
    <mergeCell ref="AE36:AO37"/>
    <mergeCell ref="AP36:AT37"/>
    <mergeCell ref="AU36:BE37"/>
    <mergeCell ref="C37:Z37"/>
    <mergeCell ref="C38:Z38"/>
    <mergeCell ref="AB38:BE38"/>
    <mergeCell ref="AE33:AO35"/>
    <mergeCell ref="V30:AD32"/>
    <mergeCell ref="AE27:AO29"/>
    <mergeCell ref="B28:O28"/>
    <mergeCell ref="AP28:AW29"/>
    <mergeCell ref="B29:O29"/>
    <mergeCell ref="I27:K27"/>
    <mergeCell ref="M27:O27"/>
    <mergeCell ref="P27:Q29"/>
    <mergeCell ref="R27:U29"/>
    <mergeCell ref="AX33:BE33"/>
    <mergeCell ref="AX34:AX35"/>
    <mergeCell ref="AY34:AY35"/>
    <mergeCell ref="AZ34:AZ35"/>
    <mergeCell ref="BA34:BA35"/>
    <mergeCell ref="BB34:BB35"/>
    <mergeCell ref="BC34:BC35"/>
    <mergeCell ref="BD34:BD35"/>
    <mergeCell ref="BE34:BE35"/>
    <mergeCell ref="B14:Q14"/>
    <mergeCell ref="AY31:AY32"/>
    <mergeCell ref="AZ31:AZ32"/>
    <mergeCell ref="BA31:BA32"/>
    <mergeCell ref="BB31:BB32"/>
    <mergeCell ref="BC31:BC32"/>
    <mergeCell ref="BD31:BD32"/>
    <mergeCell ref="BE31:BE32"/>
    <mergeCell ref="AX27:BE27"/>
    <mergeCell ref="AX28:AX29"/>
    <mergeCell ref="AY28:AY29"/>
    <mergeCell ref="AZ28:AZ29"/>
    <mergeCell ref="BA28:BA29"/>
    <mergeCell ref="BB28:BB29"/>
    <mergeCell ref="BC28:BC29"/>
    <mergeCell ref="BD28:BD29"/>
    <mergeCell ref="BE28:BE29"/>
    <mergeCell ref="AX24:BE24"/>
    <mergeCell ref="AX25:AX26"/>
    <mergeCell ref="AY25:AY26"/>
    <mergeCell ref="AZ25:AZ26"/>
    <mergeCell ref="BA25:BA26"/>
    <mergeCell ref="BB25:BB26"/>
    <mergeCell ref="BC25:BC26"/>
  </mergeCells>
  <phoneticPr fontId="3"/>
  <conditionalFormatting sqref="B23">
    <cfRule type="expression" dxfId="106" priority="97">
      <formula>OR(AND(LEFT($B$21,1)="D",$Q$5="1"),AND(LEFT($B$21,1)="D",$Q$5="2"),,AND(LEFT($B$21,1)="C",$Q$5="3"))</formula>
    </cfRule>
    <cfRule type="expression" dxfId="105" priority="87">
      <formula>$B$22="品目コード間違い"</formula>
    </cfRule>
  </conditionalFormatting>
  <conditionalFormatting sqref="B26">
    <cfRule type="expression" dxfId="104" priority="69">
      <formula>$B$25="品目コード間違い"</formula>
    </cfRule>
  </conditionalFormatting>
  <conditionalFormatting sqref="B29">
    <cfRule type="expression" dxfId="103" priority="67">
      <formula>$B$28="品目コード間違い"</formula>
    </cfRule>
  </conditionalFormatting>
  <conditionalFormatting sqref="B32">
    <cfRule type="expression" dxfId="102" priority="65">
      <formula>$B$31="品目コード間違い"</formula>
    </cfRule>
  </conditionalFormatting>
  <conditionalFormatting sqref="B35">
    <cfRule type="expression" dxfId="101" priority="63">
      <formula>$B$34="品目コード間違い"</formula>
    </cfRule>
  </conditionalFormatting>
  <conditionalFormatting sqref="B21:G21">
    <cfRule type="expression" dxfId="100" priority="20">
      <formula>$B$22="品目コード間違い"</formula>
    </cfRule>
  </conditionalFormatting>
  <conditionalFormatting sqref="B24:G24">
    <cfRule type="expression" dxfId="99" priority="18">
      <formula>$B$25="品目コード間違い"</formula>
    </cfRule>
  </conditionalFormatting>
  <conditionalFormatting sqref="B27:G27">
    <cfRule type="expression" dxfId="98" priority="16">
      <formula>$B$28="品目コード間違い"</formula>
    </cfRule>
  </conditionalFormatting>
  <conditionalFormatting sqref="B30:G30">
    <cfRule type="expression" dxfId="97" priority="14">
      <formula>$B$31="品目コード間違い"</formula>
    </cfRule>
  </conditionalFormatting>
  <conditionalFormatting sqref="B33:G33">
    <cfRule type="expression" dxfId="96" priority="12">
      <formula>$B$34="品目コード間違い"</formula>
    </cfRule>
  </conditionalFormatting>
  <conditionalFormatting sqref="B22:O22">
    <cfRule type="expression" dxfId="95" priority="19">
      <formula>$B$22="品目コード間違い"</formula>
    </cfRule>
  </conditionalFormatting>
  <conditionalFormatting sqref="B25:O25">
    <cfRule type="expression" dxfId="94" priority="17">
      <formula>$B$25="品目コード間違い"</formula>
    </cfRule>
  </conditionalFormatting>
  <conditionalFormatting sqref="B28:O28">
    <cfRule type="expression" dxfId="93" priority="15">
      <formula>$B$28="品目コード間違い"</formula>
    </cfRule>
  </conditionalFormatting>
  <conditionalFormatting sqref="B31:O31">
    <cfRule type="expression" dxfId="92" priority="13">
      <formula>$B$31="品目コード間違い"</formula>
    </cfRule>
  </conditionalFormatting>
  <conditionalFormatting sqref="B34:O34">
    <cfRule type="expression" dxfId="91" priority="11">
      <formula>$B$34="品目コード間違い"</formula>
    </cfRule>
  </conditionalFormatting>
  <conditionalFormatting sqref="R21">
    <cfRule type="expression" dxfId="90" priority="94">
      <formula>AND($P21="式",$R21&gt;1)</formula>
    </cfRule>
  </conditionalFormatting>
  <conditionalFormatting sqref="R24 R27 R30 R33">
    <cfRule type="expression" dxfId="89" priority="41">
      <formula>AND($P24="式",$R24&gt;1)</formula>
    </cfRule>
  </conditionalFormatting>
  <conditionalFormatting sqref="R2:AB2">
    <cfRule type="expression" dxfId="88" priority="48">
      <formula>OR(AND($AC$2="04",$AF$2=4,$AD$2&gt;"01",$AG$2&lt;11),AND($AC$2="08",$AF$2=8,$AD$2&gt;"01",$AG$2&lt;11),AND($AC$2="12",$AF$2=12,$AD$2&gt;"01",$AG$2&lt;11),AND($AC$2="02",$AF$2=2,$AD$2&gt;"01",$AG$2&lt;11))</formula>
    </cfRule>
    <cfRule type="expression" dxfId="87" priority="47">
      <formula>$AH$2&gt;INT($AE$2)</formula>
    </cfRule>
    <cfRule type="expression" dxfId="86" priority="46">
      <formula>OR(AND($AC$2="01",$AF$2=1,$AD$2&gt;"10",$AG$2&lt;21),AND($AC$2="03",$AF$2=3,$AD$2&gt;"10",$AG$2&lt;21),AND($AC$2="05",$AF$2=5,$AD$2&gt;"10",$AG$2&lt;21),AND($AC$2="06",$AF$2=6,$AD$2&gt;"10",$AG$2&lt;21),AND($AC$2="07",$AF$2=7,$AD$2&gt;"10",$AG$2&lt;21),AND($AC$2="09",$AF$2=9,$AD$2&gt;"10",$AG$2&lt;21),AND($AC$2="10",$AF$2=10,$AD$2&gt;"10",$AG$2&lt;21),AND($AC$2="11",$AF$2=11,$AD$2&gt;"10",$AG$2&lt;21))</formula>
    </cfRule>
  </conditionalFormatting>
  <conditionalFormatting sqref="AE21:AO23">
    <cfRule type="expression" dxfId="85" priority="54">
      <formula>AND(LEFT($AJ$18,2)&lt;&gt;"33",$AW$3=FALSE,$AE21&gt;=1000000,$G21="2")</formula>
    </cfRule>
    <cfRule type="expression" dxfId="84" priority="9">
      <formula>AND(LEFT($AJ$18,2)&lt;&gt;"33",$AW$3=FALSE,$AE21&gt;=300000,$G21="1")</formula>
    </cfRule>
  </conditionalFormatting>
  <conditionalFormatting sqref="AE24:AO26">
    <cfRule type="expression" dxfId="83" priority="7">
      <formula>AND(LEFT($AJ$18,2)&lt;&gt;"33",$AW$3=FALSE,$AE24&gt;=1000000,$G21="2")</formula>
    </cfRule>
    <cfRule type="expression" dxfId="82" priority="8">
      <formula>AND(LEFT($AJ$18,2)&lt;&gt;"33",$AW$3=FALSE,$AE24&gt;=300000,$G21="1")</formula>
    </cfRule>
  </conditionalFormatting>
  <conditionalFormatting sqref="AE27:AO29">
    <cfRule type="expression" dxfId="81" priority="5">
      <formula>AND(LEFT($AJ$18,2)&lt;&gt;"33",$AW$3=FALSE,$AE27&gt;=1000000,$G21="2")</formula>
    </cfRule>
    <cfRule type="expression" dxfId="80" priority="6">
      <formula>AND(LEFT($AJ$18,2)&lt;&gt;"33",$AW$3=FALSE,$AE27&gt;=300000,$G21="1")</formula>
    </cfRule>
  </conditionalFormatting>
  <conditionalFormatting sqref="AE30:AO32">
    <cfRule type="expression" dxfId="79" priority="4">
      <formula>AND(LEFT($AJ$18,2)&lt;&gt;"33",$AW$3=FALSE,$AE30&gt;=300000,$G21="1")</formula>
    </cfRule>
    <cfRule type="expression" dxfId="78" priority="3">
      <formula>AND(LEFT($AJ$18,2)&lt;&gt;"33",$AW$3=FALSE,$AE30&gt;=1000000,$G21="2")</formula>
    </cfRule>
  </conditionalFormatting>
  <conditionalFormatting sqref="AE33:AO35">
    <cfRule type="expression" dxfId="77" priority="1">
      <formula>AND(LEFT($AJ$18,2)&lt;&gt;"33",$AW$3=FALSE,$AE33&gt;=1000000,$G21="2")</formula>
    </cfRule>
    <cfRule type="expression" dxfId="76" priority="2">
      <formula>AND(LEFT($AJ$18,2)&lt;&gt;"33",$AW$3=FALSE,$AE33&gt;=300000,$G21="1")</formula>
    </cfRule>
  </conditionalFormatting>
  <conditionalFormatting sqref="AP25">
    <cfRule type="expression" dxfId="75" priority="91">
      <formula>$AP$25="メーカーコード間違い"</formula>
    </cfRule>
  </conditionalFormatting>
  <conditionalFormatting sqref="AP28">
    <cfRule type="expression" dxfId="74" priority="95">
      <formula>$AP$28="メーカーコード間違い"</formula>
    </cfRule>
  </conditionalFormatting>
  <conditionalFormatting sqref="AP31">
    <cfRule type="expression" dxfId="73" priority="90">
      <formula>$AP$31="メーカーコード間違い"</formula>
    </cfRule>
  </conditionalFormatting>
  <conditionalFormatting sqref="AP34">
    <cfRule type="expression" dxfId="72" priority="89">
      <formula>$AP$34="メーカーコード間違い"</formula>
    </cfRule>
  </conditionalFormatting>
  <conditionalFormatting sqref="AP21:AW23">
    <cfRule type="expression" dxfId="71" priority="10">
      <formula>$AP$22="メーカーコード間違い"</formula>
    </cfRule>
  </conditionalFormatting>
  <conditionalFormatting sqref="AP24:AW24">
    <cfRule type="expression" dxfId="70" priority="24">
      <formula>$AP$25="メーカーコード間違い"</formula>
    </cfRule>
  </conditionalFormatting>
  <conditionalFormatting sqref="AP27:AW27">
    <cfRule type="expression" dxfId="69" priority="23">
      <formula>$AP$28="メーカーコード間違い"</formula>
    </cfRule>
  </conditionalFormatting>
  <conditionalFormatting sqref="AP30:AW30">
    <cfRule type="expression" dxfId="68" priority="22">
      <formula>$AP$31="メーカーコード間違い"</formula>
    </cfRule>
  </conditionalFormatting>
  <conditionalFormatting sqref="AP33:AW33">
    <cfRule type="expression" dxfId="67" priority="21">
      <formula>$AP$34="メーカーコード間違い"</formula>
    </cfRule>
  </conditionalFormatting>
  <dataValidations count="6">
    <dataValidation type="textLength" operator="lessThanOrEqual" allowBlank="1" showInputMessage="1" showErrorMessage="1" errorTitle="確認コード桁数" error="貴社確認コードは８桁でご入力ください" sqref="T9:AJ10" xr:uid="{00000000-0002-0000-0000-000000000000}">
      <formula1>20</formula1>
    </dataValidation>
    <dataValidation type="textLength" imeMode="disabled" operator="equal" allowBlank="1" showInputMessage="1" showErrorMessage="1" errorTitle="メーカーコード桁長エラー" error="メーカーコードは8桁で入力してください" sqref="AP33:AW33 AP24:AW24 AP27:AW27 AP30:AW30" xr:uid="{00000000-0002-0000-0000-000001000000}">
      <formula1>8</formula1>
    </dataValidation>
    <dataValidation imeMode="disabled" allowBlank="1" showInputMessage="1" showErrorMessage="1" sqref="R2:AB2 B27:G27 B33:G33 B30:G30 B24:G24 AX22 AX25 AX28 AX31 AX34" xr:uid="{00000000-0002-0000-0000-000002000000}"/>
    <dataValidation type="textLength" operator="lessThanOrEqual" allowBlank="1" showInputMessage="1" showErrorMessage="1" errorTitle="取引先用管理番号_文字長エラー" error="20文字以内で入力してください" sqref="D40:K40" xr:uid="{00000000-0002-0000-0000-000003000000}">
      <formula1>20</formula1>
    </dataValidation>
    <dataValidation type="list" allowBlank="1" showInputMessage="1" showErrorMessage="1" sqref="M4" xr:uid="{00000000-0002-0000-0000-000004000000}">
      <formula1>$AH$5</formula1>
    </dataValidation>
    <dataValidation allowBlank="1" showInputMessage="1" showErrorMessage="1" errorTitle="税率エラー" error="税率は整数値で入力してください" sqref="BE5" xr:uid="{00000000-0002-0000-0000-000005000000}"/>
  </dataValidations>
  <pageMargins left="0.70866141732283472" right="0.31496062992125984" top="0.39370078740157483" bottom="0" header="0.31496062992125984" footer="0.31496062992125984"/>
  <pageSetup paperSize="9" scale="87" orientation="landscape" r:id="rId1"/>
  <ignoredErrors>
    <ignoredError sqref="B21:G21 B24:H24 B27:G27 B30:G30 B33:G33 AP24:AW24 AP27:AW27 AP30:AW30 AP33:AW33 AP21 AQ21:AW21 P21:Q35 BC4 AR16 B13:B14 AX22:BE23 AX25:BE26 AX28:BE29 AX31:BE32 AX34:BE35" unlockedFormula="1"/>
    <ignoredError sqref="AH5" evalError="1"/>
    <ignoredError sqref="B37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単価契約チェック">
              <controlPr defaultSize="0" autoFill="0" autoLine="0" autoPict="0">
                <anchor moveWithCells="1">
                  <from>
                    <xdr:col>48</xdr:col>
                    <xdr:colOff>66675</xdr:colOff>
                    <xdr:row>1</xdr:row>
                    <xdr:rowOff>66675</xdr:rowOff>
                  </from>
                  <to>
                    <xdr:col>49</xdr:col>
                    <xdr:colOff>104775</xdr:colOff>
                    <xdr:row>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33</xdr:col>
                    <xdr:colOff>190500</xdr:colOff>
                    <xdr:row>15</xdr:row>
                    <xdr:rowOff>0</xdr:rowOff>
                  </from>
                  <to>
                    <xdr:col>35</xdr:col>
                    <xdr:colOff>85725</xdr:colOff>
                    <xdr:row>16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0" id="{75871FB9-D7CA-4497-A8C4-D0D0DC47342E}">
            <xm:f>入力用!$AX$22&gt;入力用!$R$2</xm:f>
            <x14:dxf>
              <font>
                <color rgb="FFFF0000"/>
              </font>
            </x14:dxf>
          </x14:cfRule>
          <xm:sqref>AX22:BE23</xm:sqref>
        </x14:conditionalFormatting>
        <x14:conditionalFormatting xmlns:xm="http://schemas.microsoft.com/office/excel/2006/main">
          <x14:cfRule type="expression" priority="29" id="{497C8265-75A6-4925-A7EE-FB7451A97E08}">
            <xm:f>入力用!$AX$25&gt;入力用!$R$2</xm:f>
            <x14:dxf>
              <font>
                <color rgb="FFFF0000"/>
              </font>
            </x14:dxf>
          </x14:cfRule>
          <xm:sqref>AX25:BE26</xm:sqref>
        </x14:conditionalFormatting>
        <x14:conditionalFormatting xmlns:xm="http://schemas.microsoft.com/office/excel/2006/main">
          <x14:cfRule type="expression" priority="28" id="{32C74DD9-B9DD-48EB-9FDC-B2209C2E3448}">
            <xm:f>入力用!$AX$28&gt;入力用!$R$2</xm:f>
            <x14:dxf>
              <font>
                <color rgb="FFFF0000"/>
              </font>
            </x14:dxf>
          </x14:cfRule>
          <xm:sqref>AX28:BE29</xm:sqref>
        </x14:conditionalFormatting>
        <x14:conditionalFormatting xmlns:xm="http://schemas.microsoft.com/office/excel/2006/main">
          <x14:cfRule type="expression" priority="27" id="{B936F93E-1F64-4091-B501-C3A25F0F6AD9}">
            <xm:f>入力用!$AX$31&gt;入力用!$R$2</xm:f>
            <x14:dxf>
              <font>
                <color rgb="FFFF0000"/>
              </font>
            </x14:dxf>
          </x14:cfRule>
          <xm:sqref>AX31:BE32</xm:sqref>
        </x14:conditionalFormatting>
        <x14:conditionalFormatting xmlns:xm="http://schemas.microsoft.com/office/excel/2006/main">
          <x14:cfRule type="expression" priority="26" id="{1ACA37AA-0BFD-4587-9D13-BAE1FD09A45D}">
            <xm:f>入力用!$AX$34&gt;入力用!$R$2</xm:f>
            <x14:dxf>
              <font>
                <color rgb="FFFF0000"/>
              </font>
            </x14:dxf>
          </x14:cfRule>
          <xm:sqref>AX34:BE35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CQ50"/>
  <sheetViews>
    <sheetView showGridLines="0" tabSelected="1" zoomScale="90" zoomScaleNormal="90" workbookViewId="0">
      <selection activeCell="B24" sqref="B24:G24"/>
    </sheetView>
  </sheetViews>
  <sheetFormatPr defaultColWidth="2.625" defaultRowHeight="13.5"/>
  <cols>
    <col min="1" max="11" width="2.625" style="1"/>
    <col min="12" max="12" width="2.625" style="1" customWidth="1"/>
    <col min="13" max="16" width="2.625" style="1"/>
    <col min="17" max="17" width="2.625" style="1" customWidth="1"/>
    <col min="18" max="28" width="2.625" style="1"/>
    <col min="29" max="29" width="2.625" style="1" customWidth="1"/>
    <col min="30" max="32" width="2.625" style="1"/>
    <col min="33" max="35" width="2.625" style="1" customWidth="1"/>
    <col min="36" max="59" width="2.625" style="1"/>
    <col min="60" max="60" width="2.625" style="1" customWidth="1"/>
    <col min="61" max="16384" width="2.625" style="1"/>
  </cols>
  <sheetData>
    <row r="1" spans="1:60" ht="21.95" customHeight="1" thickBot="1">
      <c r="A1" s="16"/>
      <c r="B1" s="17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 t="s">
        <v>0</v>
      </c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8" t="s">
        <v>1</v>
      </c>
    </row>
    <row r="2" spans="1:60" ht="21.95" customHeight="1" thickTop="1" thickBot="1">
      <c r="A2" s="16"/>
      <c r="B2" s="19" t="s">
        <v>1052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20"/>
      <c r="R2" s="261"/>
      <c r="S2" s="262"/>
      <c r="T2" s="262"/>
      <c r="U2" s="262"/>
      <c r="V2" s="262"/>
      <c r="W2" s="262"/>
      <c r="X2" s="262"/>
      <c r="Y2" s="262"/>
      <c r="Z2" s="262"/>
      <c r="AA2" s="262"/>
      <c r="AB2" s="263"/>
      <c r="AC2" s="9" t="str">
        <f>MID(R2,5,2)</f>
        <v/>
      </c>
      <c r="AD2" s="7" t="str">
        <f>RIGHT(R2,2)</f>
        <v/>
      </c>
      <c r="AE2" s="7" t="str">
        <f>LEFT(R2,4)</f>
        <v/>
      </c>
      <c r="AF2" s="7">
        <f ca="1">MONTH(NOW())</f>
        <v>9</v>
      </c>
      <c r="AG2" s="7">
        <f ca="1">DAY(NOW())</f>
        <v>18</v>
      </c>
      <c r="AH2" s="7">
        <f ca="1">YEAR(NOW())-1</f>
        <v>2025</v>
      </c>
      <c r="AU2" s="7" t="b">
        <v>1</v>
      </c>
      <c r="AV2" s="7"/>
      <c r="AW2" s="41"/>
      <c r="AX2" s="42" t="s">
        <v>2</v>
      </c>
      <c r="AY2" s="41"/>
      <c r="AZ2" s="41"/>
      <c r="BA2" s="41"/>
      <c r="BB2" s="41"/>
      <c r="BC2" s="41"/>
      <c r="BD2" s="41"/>
      <c r="BE2" s="41"/>
    </row>
    <row r="3" spans="1:60" ht="8.1" customHeight="1" thickTop="1" thickBo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AW3" s="278" t="b">
        <v>0</v>
      </c>
      <c r="AX3" s="278"/>
      <c r="AY3" s="278"/>
      <c r="AZ3" s="278"/>
      <c r="BA3" s="278"/>
      <c r="BB3" s="278"/>
      <c r="BC3" s="278"/>
      <c r="BD3" s="278"/>
      <c r="BE3" s="278"/>
    </row>
    <row r="4" spans="1:60" ht="21.95" customHeight="1" thickTop="1" thickBot="1">
      <c r="A4" s="16"/>
      <c r="B4" s="23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24"/>
      <c r="M4" s="16"/>
      <c r="N4" s="16"/>
      <c r="O4" s="16"/>
      <c r="P4" s="16"/>
      <c r="Q4" s="16"/>
      <c r="R4" s="219" t="s">
        <v>4</v>
      </c>
      <c r="S4" s="220"/>
      <c r="T4" s="220"/>
      <c r="U4" s="220"/>
      <c r="V4" s="220"/>
      <c r="W4" s="117" t="s">
        <v>50</v>
      </c>
      <c r="X4" s="118"/>
      <c r="Y4" s="118"/>
      <c r="Z4" s="118"/>
      <c r="AA4" s="118"/>
      <c r="AB4" s="118"/>
      <c r="AC4" s="118"/>
      <c r="AD4" s="118"/>
      <c r="AE4" s="118"/>
      <c r="AF4" s="118"/>
      <c r="AG4" s="119"/>
      <c r="AM4" s="7"/>
      <c r="AO4" s="198" t="s">
        <v>5</v>
      </c>
      <c r="AP4" s="198"/>
      <c r="AQ4" s="198"/>
      <c r="AR4" s="198"/>
      <c r="AS4" s="198"/>
      <c r="AT4" s="264"/>
      <c r="AU4" s="264"/>
      <c r="AV4" s="264"/>
      <c r="AW4" s="264"/>
      <c r="AX4" s="264"/>
      <c r="AZ4" s="217" t="s">
        <v>6</v>
      </c>
      <c r="BA4" s="218"/>
      <c r="BB4" s="218"/>
      <c r="BC4" s="279" t="s">
        <v>51</v>
      </c>
      <c r="BD4" s="280"/>
      <c r="BE4" s="281"/>
    </row>
    <row r="5" spans="1:60" ht="21.95" customHeight="1" thickTop="1" thickBo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2"/>
      <c r="R5" s="179"/>
      <c r="S5" s="180"/>
      <c r="T5" s="180"/>
      <c r="U5" s="180"/>
      <c r="V5" s="180"/>
      <c r="W5" s="120"/>
      <c r="X5" s="121"/>
      <c r="Y5" s="121"/>
      <c r="Z5" s="121"/>
      <c r="AA5" s="121"/>
      <c r="AB5" s="121"/>
      <c r="AC5" s="121"/>
      <c r="AD5" s="121"/>
      <c r="AE5" s="121"/>
      <c r="AF5" s="121"/>
      <c r="AG5" s="122"/>
      <c r="AH5" s="7"/>
      <c r="AI5" s="8"/>
      <c r="AO5" s="174"/>
      <c r="AP5" s="174"/>
      <c r="AQ5" s="174"/>
      <c r="AR5" s="174"/>
      <c r="AS5" s="174"/>
      <c r="AT5" s="282"/>
      <c r="AU5" s="282"/>
      <c r="AV5" s="282"/>
      <c r="AW5" s="282"/>
      <c r="AX5" s="282"/>
      <c r="AZ5" s="217" t="s">
        <v>8</v>
      </c>
      <c r="BA5" s="218"/>
      <c r="BB5" s="218"/>
      <c r="BC5" s="276">
        <v>10</v>
      </c>
      <c r="BD5" s="277"/>
      <c r="BE5" s="43" t="s">
        <v>9</v>
      </c>
    </row>
    <row r="6" spans="1:60" ht="8.1" customHeight="1" thickTop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60" ht="14.1" customHeight="1" thickBot="1">
      <c r="B7" s="199" t="s">
        <v>10</v>
      </c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19" t="s">
        <v>11</v>
      </c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38"/>
      <c r="AK7" s="192" t="s">
        <v>12</v>
      </c>
      <c r="AL7" s="193"/>
      <c r="AM7" s="194"/>
      <c r="AN7" s="198" t="s">
        <v>13</v>
      </c>
      <c r="AO7" s="198"/>
      <c r="AP7" s="198"/>
      <c r="AQ7" s="198"/>
      <c r="AR7" s="198"/>
      <c r="AS7" s="198"/>
      <c r="AT7" s="198"/>
      <c r="AU7" s="198"/>
      <c r="AV7" s="198"/>
      <c r="AW7" s="198" t="s">
        <v>14</v>
      </c>
      <c r="AX7" s="198"/>
      <c r="AY7" s="198"/>
      <c r="AZ7" s="198"/>
      <c r="BA7" s="198"/>
      <c r="BB7" s="198"/>
      <c r="BC7" s="198"/>
      <c r="BD7" s="198"/>
      <c r="BE7" s="198"/>
    </row>
    <row r="8" spans="1:60" ht="12" customHeight="1" thickTop="1" thickBot="1">
      <c r="B8" s="298" t="s">
        <v>15</v>
      </c>
      <c r="C8" s="299"/>
      <c r="D8" s="299"/>
      <c r="E8" s="44" t="s">
        <v>16</v>
      </c>
      <c r="F8" s="300"/>
      <c r="G8" s="300"/>
      <c r="H8" s="300"/>
      <c r="I8" s="300"/>
      <c r="J8" s="300"/>
      <c r="K8" s="300"/>
      <c r="L8" s="300"/>
      <c r="M8" s="300"/>
      <c r="N8" s="300"/>
      <c r="O8" s="300"/>
      <c r="P8" s="300"/>
      <c r="Q8" s="300"/>
      <c r="R8" s="300"/>
      <c r="S8" s="301"/>
      <c r="T8" s="177"/>
      <c r="U8" s="177"/>
      <c r="V8" s="177"/>
      <c r="W8" s="177"/>
      <c r="X8" s="177"/>
      <c r="Y8" s="177"/>
      <c r="Z8" s="177"/>
      <c r="AA8" s="177"/>
      <c r="AB8" s="177"/>
      <c r="AC8" s="177"/>
      <c r="AD8" s="177"/>
      <c r="AE8" s="177"/>
      <c r="AF8" s="177"/>
      <c r="AG8" s="177"/>
      <c r="AH8" s="177"/>
      <c r="AI8" s="177"/>
      <c r="AJ8" s="178"/>
      <c r="AK8" s="195"/>
      <c r="AL8" s="196"/>
      <c r="AM8" s="197"/>
      <c r="AN8" s="198"/>
      <c r="AO8" s="198"/>
      <c r="AP8" s="198"/>
      <c r="AQ8" s="198"/>
      <c r="AR8" s="198"/>
      <c r="AS8" s="198"/>
      <c r="AT8" s="198"/>
      <c r="AU8" s="198"/>
      <c r="AV8" s="198"/>
      <c r="AW8" s="198"/>
      <c r="AX8" s="198"/>
      <c r="AY8" s="198"/>
      <c r="AZ8" s="198"/>
      <c r="BA8" s="198"/>
      <c r="BB8" s="198"/>
      <c r="BC8" s="198"/>
      <c r="BD8" s="198"/>
      <c r="BE8" s="198"/>
    </row>
    <row r="9" spans="1:60" ht="12" customHeight="1" thickTop="1">
      <c r="B9" s="189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1"/>
      <c r="T9" s="294"/>
      <c r="U9" s="294"/>
      <c r="V9" s="294"/>
      <c r="W9" s="294"/>
      <c r="X9" s="294"/>
      <c r="Y9" s="294"/>
      <c r="Z9" s="294"/>
      <c r="AA9" s="294"/>
      <c r="AB9" s="294"/>
      <c r="AC9" s="294"/>
      <c r="AD9" s="294"/>
      <c r="AE9" s="294"/>
      <c r="AF9" s="294"/>
      <c r="AG9" s="294"/>
      <c r="AH9" s="294"/>
      <c r="AI9" s="294"/>
      <c r="AJ9" s="295"/>
      <c r="AK9" s="192" t="s">
        <v>17</v>
      </c>
      <c r="AL9" s="193"/>
      <c r="AM9" s="194"/>
      <c r="AN9" s="198"/>
      <c r="AO9" s="198"/>
      <c r="AP9" s="198"/>
      <c r="AQ9" s="198"/>
      <c r="AR9" s="198"/>
      <c r="AS9" s="198"/>
      <c r="AT9" s="198" t="s">
        <v>17</v>
      </c>
      <c r="AU9" s="198"/>
      <c r="AV9" s="198"/>
      <c r="AW9" s="198"/>
      <c r="AX9" s="198"/>
      <c r="AY9" s="198"/>
      <c r="AZ9" s="198"/>
      <c r="BA9" s="198"/>
      <c r="BB9" s="198"/>
      <c r="BC9" s="198" t="s">
        <v>17</v>
      </c>
      <c r="BD9" s="198"/>
      <c r="BE9" s="198"/>
      <c r="BH9" s="284"/>
    </row>
    <row r="10" spans="1:60" ht="12" customHeight="1" thickBot="1">
      <c r="B10" s="189"/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1"/>
      <c r="T10" s="296"/>
      <c r="U10" s="296"/>
      <c r="V10" s="296"/>
      <c r="W10" s="296"/>
      <c r="X10" s="296"/>
      <c r="Y10" s="296"/>
      <c r="Z10" s="296"/>
      <c r="AA10" s="296"/>
      <c r="AB10" s="296"/>
      <c r="AC10" s="296"/>
      <c r="AD10" s="296"/>
      <c r="AE10" s="296"/>
      <c r="AF10" s="296"/>
      <c r="AG10" s="296"/>
      <c r="AH10" s="296"/>
      <c r="AI10" s="296"/>
      <c r="AJ10" s="297"/>
      <c r="AK10" s="195"/>
      <c r="AL10" s="196"/>
      <c r="AM10" s="197"/>
      <c r="AN10" s="198"/>
      <c r="AO10" s="198"/>
      <c r="AP10" s="198"/>
      <c r="AQ10" s="198"/>
      <c r="AR10" s="198"/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H10" s="284"/>
    </row>
    <row r="11" spans="1:60" ht="13.5" customHeight="1" thickTop="1">
      <c r="B11" s="189"/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1"/>
      <c r="T11" s="285" t="s">
        <v>18</v>
      </c>
      <c r="U11" s="286"/>
      <c r="V11" s="286"/>
      <c r="W11" s="286"/>
      <c r="X11" s="286"/>
      <c r="Y11" s="286"/>
      <c r="Z11" s="286"/>
      <c r="AA11" s="286"/>
      <c r="AB11" s="286"/>
      <c r="AC11" s="286"/>
      <c r="AD11" s="286"/>
      <c r="AE11" s="286"/>
      <c r="AF11" s="286"/>
      <c r="AG11" s="286"/>
      <c r="AH11" s="286"/>
      <c r="AI11" s="286"/>
      <c r="AJ11" s="287"/>
      <c r="AK11" s="201"/>
      <c r="AL11" s="202"/>
      <c r="AM11" s="203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</row>
    <row r="12" spans="1:60" ht="13.5" customHeight="1">
      <c r="B12" s="302" t="s">
        <v>19</v>
      </c>
      <c r="C12" s="303"/>
      <c r="D12" s="303"/>
      <c r="E12" s="304"/>
      <c r="F12" s="304"/>
      <c r="G12" s="304"/>
      <c r="H12" s="304"/>
      <c r="I12" s="304"/>
      <c r="J12" s="304"/>
      <c r="K12" s="304"/>
      <c r="L12" s="304"/>
      <c r="M12" s="304"/>
      <c r="N12" s="304"/>
      <c r="O12" s="304"/>
      <c r="P12" s="304"/>
      <c r="Q12" s="304"/>
      <c r="R12" s="304"/>
      <c r="S12" s="305"/>
      <c r="T12" s="288"/>
      <c r="U12" s="289"/>
      <c r="V12" s="289"/>
      <c r="W12" s="289"/>
      <c r="X12" s="289"/>
      <c r="Y12" s="289"/>
      <c r="Z12" s="289"/>
      <c r="AA12" s="289"/>
      <c r="AB12" s="289"/>
      <c r="AC12" s="289"/>
      <c r="AD12" s="289"/>
      <c r="AE12" s="289"/>
      <c r="AF12" s="289"/>
      <c r="AG12" s="289"/>
      <c r="AH12" s="289"/>
      <c r="AI12" s="289"/>
      <c r="AJ12" s="290"/>
      <c r="AK12" s="204"/>
      <c r="AL12" s="205"/>
      <c r="AM12" s="206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</row>
    <row r="13" spans="1:60" ht="14.25" customHeight="1">
      <c r="B13" s="231"/>
      <c r="C13" s="232"/>
      <c r="D13" s="232"/>
      <c r="E13" s="232"/>
      <c r="F13" s="232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  <c r="R13" s="235"/>
      <c r="S13" s="236"/>
      <c r="T13" s="291"/>
      <c r="U13" s="292"/>
      <c r="V13" s="292"/>
      <c r="W13" s="292"/>
      <c r="X13" s="292"/>
      <c r="Y13" s="292"/>
      <c r="Z13" s="292"/>
      <c r="AA13" s="292"/>
      <c r="AB13" s="292"/>
      <c r="AC13" s="292"/>
      <c r="AD13" s="292"/>
      <c r="AE13" s="292"/>
      <c r="AF13" s="292"/>
      <c r="AG13" s="292"/>
      <c r="AH13" s="292"/>
      <c r="AI13" s="292"/>
      <c r="AJ13" s="293"/>
      <c r="AK13" s="204"/>
      <c r="AL13" s="205"/>
      <c r="AM13" s="206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</row>
    <row r="14" spans="1:60" ht="13.5" customHeight="1">
      <c r="B14" s="233"/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234"/>
      <c r="Q14" s="234"/>
      <c r="R14" s="235"/>
      <c r="S14" s="236"/>
      <c r="T14" s="237" t="s">
        <v>21</v>
      </c>
      <c r="U14" s="220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38"/>
      <c r="AH14" s="245" t="s">
        <v>52</v>
      </c>
      <c r="AI14" s="246"/>
      <c r="AJ14" s="247"/>
      <c r="AK14" s="204"/>
      <c r="AL14" s="205"/>
      <c r="AM14" s="206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H14" s="283"/>
    </row>
    <row r="15" spans="1:60" ht="13.5" customHeight="1" thickBot="1">
      <c r="B15" s="306" t="s">
        <v>23</v>
      </c>
      <c r="C15" s="307"/>
      <c r="D15" s="308"/>
      <c r="E15" s="308"/>
      <c r="F15" s="308"/>
      <c r="G15" s="308"/>
      <c r="H15" s="308"/>
      <c r="I15" s="308"/>
      <c r="J15" s="308"/>
      <c r="K15" s="308"/>
      <c r="L15" s="308"/>
      <c r="M15" s="308"/>
      <c r="N15" s="308"/>
      <c r="O15" s="308"/>
      <c r="P15" s="308"/>
      <c r="Q15" s="308"/>
      <c r="R15" s="308"/>
      <c r="S15" s="309"/>
      <c r="T15" s="239"/>
      <c r="U15" s="240"/>
      <c r="V15" s="240"/>
      <c r="W15" s="240"/>
      <c r="X15" s="240"/>
      <c r="Y15" s="240"/>
      <c r="Z15" s="240"/>
      <c r="AA15" s="240"/>
      <c r="AB15" s="240"/>
      <c r="AC15" s="240"/>
      <c r="AD15" s="240"/>
      <c r="AE15" s="240"/>
      <c r="AF15" s="240"/>
      <c r="AG15" s="241"/>
      <c r="AH15" s="248"/>
      <c r="AI15" s="249"/>
      <c r="AJ15" s="250"/>
      <c r="AK15" s="207"/>
      <c r="AL15" s="208"/>
      <c r="AM15" s="209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H15" s="283"/>
    </row>
    <row r="16" spans="1:60" ht="21.95" customHeight="1" thickTop="1" thickBot="1">
      <c r="B16" s="224" t="s">
        <v>24</v>
      </c>
      <c r="C16" s="225"/>
      <c r="D16" s="225"/>
      <c r="E16" s="225"/>
      <c r="F16" s="225"/>
      <c r="G16" s="225"/>
      <c r="H16" s="225"/>
      <c r="I16" s="225"/>
      <c r="J16" s="225"/>
      <c r="K16" s="226"/>
      <c r="L16" s="227"/>
      <c r="M16" s="228"/>
      <c r="N16" s="228"/>
      <c r="O16" s="228"/>
      <c r="P16" s="228"/>
      <c r="Q16" s="228"/>
      <c r="R16" s="228"/>
      <c r="S16" s="229"/>
      <c r="T16" s="82" t="s">
        <v>53</v>
      </c>
      <c r="U16" s="242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4"/>
      <c r="AH16" s="243"/>
      <c r="AI16" s="243"/>
      <c r="AJ16" s="251"/>
      <c r="AK16" s="221" t="s">
        <v>25</v>
      </c>
      <c r="AL16" s="222"/>
      <c r="AM16" s="222"/>
      <c r="AN16" s="222"/>
      <c r="AO16" s="222"/>
      <c r="AP16" s="222"/>
      <c r="AQ16" s="223"/>
      <c r="AR16" s="213"/>
      <c r="AS16" s="214"/>
      <c r="AT16" s="214"/>
      <c r="AU16" s="214"/>
      <c r="AV16" s="214"/>
      <c r="AW16" s="214"/>
      <c r="AX16" s="214"/>
      <c r="AY16" s="214"/>
      <c r="AZ16" s="214"/>
      <c r="BA16" s="214"/>
      <c r="BB16" s="214"/>
      <c r="BC16" s="214"/>
      <c r="BD16" s="214"/>
      <c r="BE16" s="215"/>
      <c r="BH16" s="15"/>
    </row>
    <row r="17" spans="1:73" ht="7.5" customHeight="1" thickTop="1" thickBot="1">
      <c r="AI17" s="89" t="b">
        <v>0</v>
      </c>
    </row>
    <row r="18" spans="1:73" ht="21.95" customHeight="1" thickTop="1" thickBot="1">
      <c r="B18" s="217" t="s">
        <v>26</v>
      </c>
      <c r="C18" s="218"/>
      <c r="D18" s="218"/>
      <c r="E18" s="218"/>
      <c r="F18" s="255"/>
      <c r="G18" s="256"/>
      <c r="H18" s="256"/>
      <c r="I18" s="256"/>
      <c r="J18" s="256"/>
      <c r="K18" s="256"/>
      <c r="L18" s="256"/>
      <c r="M18" s="256"/>
      <c r="N18" s="256"/>
      <c r="O18" s="256"/>
      <c r="P18" s="256"/>
      <c r="Q18" s="256"/>
      <c r="R18" s="256"/>
      <c r="S18" s="256"/>
      <c r="T18" s="256"/>
      <c r="U18" s="256"/>
      <c r="V18" s="256"/>
      <c r="W18" s="256"/>
      <c r="X18" s="256"/>
      <c r="Y18" s="256"/>
      <c r="Z18" s="256"/>
      <c r="AA18" s="256"/>
      <c r="AB18" s="256"/>
      <c r="AC18" s="256"/>
      <c r="AD18" s="256"/>
      <c r="AE18" s="257"/>
      <c r="AF18" s="230" t="s">
        <v>27</v>
      </c>
      <c r="AG18" s="218"/>
      <c r="AH18" s="218"/>
      <c r="AI18" s="218"/>
      <c r="AJ18" s="252"/>
      <c r="AK18" s="253"/>
      <c r="AL18" s="253"/>
      <c r="AM18" s="253"/>
      <c r="AN18" s="253"/>
      <c r="AO18" s="253"/>
      <c r="AP18" s="253"/>
      <c r="AQ18" s="253"/>
      <c r="AR18" s="253"/>
      <c r="AS18" s="254"/>
      <c r="AT18" s="258"/>
      <c r="AU18" s="259"/>
      <c r="AV18" s="259"/>
      <c r="AW18" s="259"/>
      <c r="AX18" s="259"/>
      <c r="AY18" s="259"/>
      <c r="AZ18" s="259"/>
      <c r="BA18" s="259"/>
      <c r="BB18" s="259"/>
      <c r="BC18" s="259"/>
      <c r="BD18" s="259"/>
      <c r="BE18" s="259"/>
    </row>
    <row r="19" spans="1:73" ht="21.95" customHeight="1" thickTop="1">
      <c r="B19" s="138" t="s">
        <v>28</v>
      </c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40"/>
      <c r="P19" s="265" t="s">
        <v>29</v>
      </c>
      <c r="Q19" s="265"/>
      <c r="R19" s="275" t="s">
        <v>30</v>
      </c>
      <c r="S19" s="267"/>
      <c r="T19" s="267"/>
      <c r="U19" s="267"/>
      <c r="V19" s="265" t="s">
        <v>31</v>
      </c>
      <c r="W19" s="265"/>
      <c r="X19" s="265"/>
      <c r="Y19" s="265"/>
      <c r="Z19" s="265"/>
      <c r="AA19" s="265"/>
      <c r="AB19" s="265"/>
      <c r="AC19" s="265"/>
      <c r="AD19" s="265"/>
      <c r="AE19" s="265" t="s">
        <v>32</v>
      </c>
      <c r="AF19" s="265"/>
      <c r="AG19" s="265"/>
      <c r="AH19" s="265"/>
      <c r="AI19" s="265"/>
      <c r="AJ19" s="265"/>
      <c r="AK19" s="265"/>
      <c r="AL19" s="265"/>
      <c r="AM19" s="265"/>
      <c r="AN19" s="265"/>
      <c r="AO19" s="265"/>
      <c r="AP19" s="271" t="s">
        <v>33</v>
      </c>
      <c r="AQ19" s="271"/>
      <c r="AR19" s="271"/>
      <c r="AS19" s="271"/>
      <c r="AT19" s="271"/>
      <c r="AU19" s="271"/>
      <c r="AV19" s="271"/>
      <c r="AW19" s="271"/>
      <c r="AX19" s="265" t="s">
        <v>34</v>
      </c>
      <c r="AY19" s="265"/>
      <c r="AZ19" s="265"/>
      <c r="BA19" s="265"/>
      <c r="BB19" s="265"/>
      <c r="BC19" s="265"/>
      <c r="BD19" s="265"/>
      <c r="BE19" s="265"/>
    </row>
    <row r="20" spans="1:73" ht="21.95" customHeight="1" thickBot="1">
      <c r="B20" s="135" t="s">
        <v>35</v>
      </c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7"/>
      <c r="P20" s="266"/>
      <c r="Q20" s="266"/>
      <c r="R20" s="267"/>
      <c r="S20" s="267"/>
      <c r="T20" s="267"/>
      <c r="U20" s="267"/>
      <c r="V20" s="266"/>
      <c r="W20" s="266"/>
      <c r="X20" s="266"/>
      <c r="Y20" s="266"/>
      <c r="Z20" s="266"/>
      <c r="AA20" s="266"/>
      <c r="AB20" s="266"/>
      <c r="AC20" s="266"/>
      <c r="AD20" s="266"/>
      <c r="AE20" s="266"/>
      <c r="AF20" s="266"/>
      <c r="AG20" s="266"/>
      <c r="AH20" s="266"/>
      <c r="AI20" s="266"/>
      <c r="AJ20" s="266"/>
      <c r="AK20" s="266"/>
      <c r="AL20" s="266"/>
      <c r="AM20" s="266"/>
      <c r="AN20" s="266"/>
      <c r="AO20" s="266"/>
      <c r="AP20" s="267" t="s">
        <v>36</v>
      </c>
      <c r="AQ20" s="267"/>
      <c r="AR20" s="267"/>
      <c r="AS20" s="267"/>
      <c r="AT20" s="267"/>
      <c r="AU20" s="267"/>
      <c r="AV20" s="267"/>
      <c r="AW20" s="267"/>
      <c r="AX20" s="266"/>
      <c r="AY20" s="266"/>
      <c r="AZ20" s="266"/>
      <c r="BA20" s="266"/>
      <c r="BB20" s="266"/>
      <c r="BC20" s="266"/>
      <c r="BD20" s="266"/>
      <c r="BE20" s="266"/>
    </row>
    <row r="21" spans="1:73" ht="24" customHeight="1" thickTop="1" thickBot="1">
      <c r="B21" s="268"/>
      <c r="C21" s="269"/>
      <c r="D21" s="269"/>
      <c r="E21" s="269"/>
      <c r="F21" s="269"/>
      <c r="G21" s="270"/>
      <c r="H21" s="49"/>
      <c r="I21" s="141"/>
      <c r="J21" s="142"/>
      <c r="K21" s="143"/>
      <c r="L21" s="85" t="str">
        <f>IF(I21&lt;&gt;"","－","")</f>
        <v/>
      </c>
      <c r="M21" s="141"/>
      <c r="N21" s="142"/>
      <c r="O21" s="143"/>
      <c r="P21" s="148"/>
      <c r="Q21" s="149"/>
      <c r="R21" s="144"/>
      <c r="S21" s="145"/>
      <c r="T21" s="145"/>
      <c r="U21" s="145"/>
      <c r="V21" s="146"/>
      <c r="W21" s="147"/>
      <c r="X21" s="147"/>
      <c r="Y21" s="147"/>
      <c r="Z21" s="147"/>
      <c r="AA21" s="147"/>
      <c r="AB21" s="147"/>
      <c r="AC21" s="147"/>
      <c r="AD21" s="147"/>
      <c r="AE21" s="123" t="str">
        <f>IF(V21=0,"",R21*V21)</f>
        <v/>
      </c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272"/>
      <c r="AQ21" s="273"/>
      <c r="AR21" s="273"/>
      <c r="AS21" s="273"/>
      <c r="AT21" s="273"/>
      <c r="AU21" s="273"/>
      <c r="AV21" s="273"/>
      <c r="AW21" s="274"/>
      <c r="AX21" s="106" t="s">
        <v>37</v>
      </c>
      <c r="AY21" s="106"/>
      <c r="AZ21" s="106"/>
      <c r="BA21" s="106"/>
      <c r="BB21" s="106"/>
      <c r="BC21" s="106"/>
      <c r="BD21" s="106"/>
      <c r="BE21" s="107"/>
    </row>
    <row r="22" spans="1:73" ht="15.95" customHeight="1" thickTop="1" thickBot="1">
      <c r="A22" s="7" t="str">
        <f>IF(OR(AND(LEFT($B$21,1)="D",$Q$5="1"),AND(LEFT($B$21,1)="D",$Q$5="2"),,AND(LEFT($B$21,1)="C",$Q$5="3"))=TRUE,"ERROR","")</f>
        <v/>
      </c>
      <c r="B22" s="161" t="str">
        <f>IF(B21="","",IF(ISERROR(VLOOKUP(B21,品目マスタ!$A$3:$B$1000,2,FALSE)),"品目コード間違い",VLOOKUP(B21,品目マスタ!$A$3:$B$1000,2,FALSE)))</f>
        <v/>
      </c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3"/>
      <c r="P22" s="149"/>
      <c r="Q22" s="149"/>
      <c r="R22" s="145"/>
      <c r="S22" s="145"/>
      <c r="T22" s="145"/>
      <c r="U22" s="145"/>
      <c r="V22" s="147"/>
      <c r="W22" s="147"/>
      <c r="X22" s="147"/>
      <c r="Y22" s="147"/>
      <c r="Z22" s="147"/>
      <c r="AA22" s="147"/>
      <c r="AB22" s="147"/>
      <c r="AC22" s="147"/>
      <c r="AD22" s="147"/>
      <c r="AE22" s="125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54" t="str">
        <f>IF(AP21="","",IF(ISERROR(VLOOKUP(AP21,メーカーマスタ!$A$3:$C$1000,2,FALSE)),"メーカーコード間違い",VLOOKUP(AP21,メーカーマスタ!$A$3:$C$1000,2,FALSE)))</f>
        <v/>
      </c>
      <c r="AQ22" s="155"/>
      <c r="AR22" s="155"/>
      <c r="AS22" s="155"/>
      <c r="AT22" s="155"/>
      <c r="AU22" s="155"/>
      <c r="AV22" s="155"/>
      <c r="AW22" s="156"/>
      <c r="AX22" s="108"/>
      <c r="AY22" s="109"/>
      <c r="AZ22" s="109"/>
      <c r="BA22" s="109"/>
      <c r="BB22" s="109"/>
      <c r="BC22" s="109"/>
      <c r="BD22" s="109"/>
      <c r="BE22" s="110"/>
    </row>
    <row r="23" spans="1:73" ht="15.95" customHeight="1" thickTop="1" thickBot="1">
      <c r="A23" s="7"/>
      <c r="B23" s="164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6"/>
      <c r="P23" s="149"/>
      <c r="Q23" s="149"/>
      <c r="R23" s="145"/>
      <c r="S23" s="145"/>
      <c r="T23" s="145"/>
      <c r="U23" s="145"/>
      <c r="V23" s="147"/>
      <c r="W23" s="147"/>
      <c r="X23" s="147"/>
      <c r="Y23" s="147"/>
      <c r="Z23" s="147"/>
      <c r="AA23" s="147"/>
      <c r="AB23" s="147"/>
      <c r="AC23" s="147"/>
      <c r="AD23" s="147"/>
      <c r="AE23" s="127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57"/>
      <c r="AQ23" s="158"/>
      <c r="AR23" s="158"/>
      <c r="AS23" s="158"/>
      <c r="AT23" s="158"/>
      <c r="AU23" s="158"/>
      <c r="AV23" s="158"/>
      <c r="AW23" s="159"/>
      <c r="AX23" s="111"/>
      <c r="AY23" s="112"/>
      <c r="AZ23" s="112"/>
      <c r="BA23" s="112"/>
      <c r="BB23" s="112"/>
      <c r="BC23" s="112"/>
      <c r="BD23" s="112"/>
      <c r="BE23" s="113"/>
    </row>
    <row r="24" spans="1:73" ht="24" customHeight="1" thickTop="1" thickBot="1">
      <c r="B24" s="167"/>
      <c r="C24" s="168"/>
      <c r="D24" s="168"/>
      <c r="E24" s="168"/>
      <c r="F24" s="168"/>
      <c r="G24" s="169"/>
      <c r="I24" s="132"/>
      <c r="J24" s="133"/>
      <c r="K24" s="134"/>
      <c r="L24" s="86" t="str">
        <f>IF(I24&lt;&gt;"","－","")</f>
        <v/>
      </c>
      <c r="M24" s="132"/>
      <c r="N24" s="133"/>
      <c r="O24" s="134"/>
      <c r="P24" s="148"/>
      <c r="Q24" s="149"/>
      <c r="R24" s="144"/>
      <c r="S24" s="145"/>
      <c r="T24" s="145"/>
      <c r="U24" s="145"/>
      <c r="V24" s="146"/>
      <c r="W24" s="147"/>
      <c r="X24" s="147"/>
      <c r="Y24" s="147"/>
      <c r="Z24" s="147"/>
      <c r="AA24" s="147"/>
      <c r="AB24" s="147"/>
      <c r="AC24" s="147"/>
      <c r="AD24" s="147"/>
      <c r="AE24" s="123" t="str">
        <f>IF(V24=0,"",R24*V24)</f>
        <v/>
      </c>
      <c r="AF24" s="124"/>
      <c r="AG24" s="124"/>
      <c r="AH24" s="124"/>
      <c r="AI24" s="124"/>
      <c r="AJ24" s="124"/>
      <c r="AK24" s="124"/>
      <c r="AL24" s="124"/>
      <c r="AM24" s="124"/>
      <c r="AN24" s="124"/>
      <c r="AO24" s="124"/>
      <c r="AP24" s="129"/>
      <c r="AQ24" s="130"/>
      <c r="AR24" s="130"/>
      <c r="AS24" s="130"/>
      <c r="AT24" s="130"/>
      <c r="AU24" s="130"/>
      <c r="AV24" s="130"/>
      <c r="AW24" s="131"/>
      <c r="AX24" s="114" t="s">
        <v>37</v>
      </c>
      <c r="AY24" s="114"/>
      <c r="AZ24" s="114"/>
      <c r="BA24" s="114"/>
      <c r="BB24" s="114"/>
      <c r="BC24" s="114"/>
      <c r="BD24" s="114"/>
      <c r="BE24" s="115"/>
    </row>
    <row r="25" spans="1:73" ht="15.95" customHeight="1" thickTop="1" thickBot="1">
      <c r="A25" s="7" t="str">
        <f>IF(OR(AND(LEFT($B$24,1)="D",$Q$5="1"),AND(LEFT($B$24,1)="D",$Q$5="2"),,AND(LEFT($B$24,1)="C",$Q$5="3"))=TRUE,"ERROR","")</f>
        <v/>
      </c>
      <c r="B25" s="161" t="str">
        <f>IF(B24="","",IF(ISERROR(VLOOKUP(B24,品目マスタ!$A$3:$B$1000,2,FALSE)),"品目コード間違い",VLOOKUP(B24,品目マスタ!$A$3:$B$1000,2,FALSE)))</f>
        <v/>
      </c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3"/>
      <c r="P25" s="149"/>
      <c r="Q25" s="149"/>
      <c r="R25" s="145"/>
      <c r="S25" s="145"/>
      <c r="T25" s="145"/>
      <c r="U25" s="145"/>
      <c r="V25" s="147"/>
      <c r="W25" s="147"/>
      <c r="X25" s="147"/>
      <c r="Y25" s="147"/>
      <c r="Z25" s="147"/>
      <c r="AA25" s="147"/>
      <c r="AB25" s="147"/>
      <c r="AC25" s="147"/>
      <c r="AD25" s="147"/>
      <c r="AE25" s="125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54" t="str">
        <f>IF(AP24="","",IF(ISERROR(VLOOKUP(AP24,メーカーマスタ!$A$3:$C$1000,2,FALSE)),"メーカーコード間違い",VLOOKUP(AP24,メーカーマスタ!$A$3:$C$1000,2,FALSE)))</f>
        <v/>
      </c>
      <c r="AQ25" s="155"/>
      <c r="AR25" s="155"/>
      <c r="AS25" s="155"/>
      <c r="AT25" s="155"/>
      <c r="AU25" s="155"/>
      <c r="AV25" s="155"/>
      <c r="AW25" s="156"/>
      <c r="AX25" s="108"/>
      <c r="AY25" s="109"/>
      <c r="AZ25" s="109"/>
      <c r="BA25" s="109"/>
      <c r="BB25" s="109"/>
      <c r="BC25" s="109"/>
      <c r="BD25" s="109"/>
      <c r="BE25" s="110"/>
    </row>
    <row r="26" spans="1:73" ht="15.95" customHeight="1" thickTop="1" thickBot="1">
      <c r="A26" s="7"/>
      <c r="B26" s="164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6"/>
      <c r="P26" s="149"/>
      <c r="Q26" s="149"/>
      <c r="R26" s="145"/>
      <c r="S26" s="145"/>
      <c r="T26" s="145"/>
      <c r="U26" s="145"/>
      <c r="V26" s="147"/>
      <c r="W26" s="147"/>
      <c r="X26" s="147"/>
      <c r="Y26" s="147"/>
      <c r="Z26" s="147"/>
      <c r="AA26" s="147"/>
      <c r="AB26" s="147"/>
      <c r="AC26" s="147"/>
      <c r="AD26" s="147"/>
      <c r="AE26" s="127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57"/>
      <c r="AQ26" s="158"/>
      <c r="AR26" s="158"/>
      <c r="AS26" s="158"/>
      <c r="AT26" s="158"/>
      <c r="AU26" s="158"/>
      <c r="AV26" s="158"/>
      <c r="AW26" s="159"/>
      <c r="AX26" s="111"/>
      <c r="AY26" s="112"/>
      <c r="AZ26" s="112"/>
      <c r="BA26" s="112"/>
      <c r="BB26" s="112"/>
      <c r="BC26" s="112"/>
      <c r="BD26" s="112"/>
      <c r="BE26" s="113"/>
    </row>
    <row r="27" spans="1:73" ht="24" customHeight="1" thickTop="1" thickBot="1">
      <c r="B27" s="167"/>
      <c r="C27" s="168"/>
      <c r="D27" s="168"/>
      <c r="E27" s="168"/>
      <c r="F27" s="168"/>
      <c r="G27" s="169"/>
      <c r="I27" s="132"/>
      <c r="J27" s="133"/>
      <c r="K27" s="134"/>
      <c r="L27" s="86" t="str">
        <f>IF(I27&lt;&gt;"","－","")</f>
        <v/>
      </c>
      <c r="M27" s="132"/>
      <c r="N27" s="133"/>
      <c r="O27" s="134"/>
      <c r="P27" s="148"/>
      <c r="Q27" s="149"/>
      <c r="R27" s="144"/>
      <c r="S27" s="145"/>
      <c r="T27" s="145"/>
      <c r="U27" s="145"/>
      <c r="V27" s="146"/>
      <c r="W27" s="147"/>
      <c r="X27" s="147"/>
      <c r="Y27" s="147"/>
      <c r="Z27" s="147"/>
      <c r="AA27" s="147"/>
      <c r="AB27" s="147"/>
      <c r="AC27" s="147"/>
      <c r="AD27" s="147"/>
      <c r="AE27" s="123" t="str">
        <f>IF(V27=0,"",R27*V27)</f>
        <v/>
      </c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9"/>
      <c r="AQ27" s="130"/>
      <c r="AR27" s="130"/>
      <c r="AS27" s="130"/>
      <c r="AT27" s="130"/>
      <c r="AU27" s="130"/>
      <c r="AV27" s="130"/>
      <c r="AW27" s="131"/>
      <c r="AX27" s="114" t="s">
        <v>37</v>
      </c>
      <c r="AY27" s="114"/>
      <c r="AZ27" s="114"/>
      <c r="BA27" s="114"/>
      <c r="BB27" s="114"/>
      <c r="BC27" s="114"/>
      <c r="BD27" s="114"/>
      <c r="BE27" s="115"/>
    </row>
    <row r="28" spans="1:73" ht="15.95" customHeight="1" thickTop="1" thickBot="1">
      <c r="A28" s="7" t="str">
        <f>IF(OR(AND(LEFT($B$27,1)="D",$Q$5="1"),AND(LEFT($B$27,1)="D",$Q$5="2"),,AND(LEFT($B$27,1)="C",$Q$5="3"))=TRUE,"ERROR","")</f>
        <v/>
      </c>
      <c r="B28" s="161" t="str">
        <f>IF(B27="","",IF(ISERROR(VLOOKUP(B27,品目マスタ!$A$3:$B$1000,2,FALSE)),"品目コード間違い",VLOOKUP(B27,品目マスタ!$A$3:$B$1000,2,FALSE)))</f>
        <v/>
      </c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3"/>
      <c r="P28" s="149"/>
      <c r="Q28" s="149"/>
      <c r="R28" s="145"/>
      <c r="S28" s="145"/>
      <c r="T28" s="145"/>
      <c r="U28" s="145"/>
      <c r="V28" s="147"/>
      <c r="W28" s="147"/>
      <c r="X28" s="147"/>
      <c r="Y28" s="147"/>
      <c r="Z28" s="147"/>
      <c r="AA28" s="147"/>
      <c r="AB28" s="147"/>
      <c r="AC28" s="147"/>
      <c r="AD28" s="147"/>
      <c r="AE28" s="125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54" t="str">
        <f>IF(AP27="","",IF(ISERROR(VLOOKUP(AP27,メーカーマスタ!$A$3:$C$1000,2,FALSE)),"メーカーコード間違い",VLOOKUP(AP27,メーカーマスタ!$A$3:$C$1000,2,FALSE)))</f>
        <v/>
      </c>
      <c r="AQ28" s="155"/>
      <c r="AR28" s="155"/>
      <c r="AS28" s="155"/>
      <c r="AT28" s="155"/>
      <c r="AU28" s="155"/>
      <c r="AV28" s="155"/>
      <c r="AW28" s="156"/>
      <c r="AX28" s="108"/>
      <c r="AY28" s="109"/>
      <c r="AZ28" s="109"/>
      <c r="BA28" s="109"/>
      <c r="BB28" s="109"/>
      <c r="BC28" s="109"/>
      <c r="BD28" s="109"/>
      <c r="BE28" s="110"/>
    </row>
    <row r="29" spans="1:73" ht="15.95" customHeight="1" thickTop="1" thickBot="1">
      <c r="A29" s="7"/>
      <c r="B29" s="164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6"/>
      <c r="P29" s="149"/>
      <c r="Q29" s="149"/>
      <c r="R29" s="145"/>
      <c r="S29" s="145"/>
      <c r="T29" s="145"/>
      <c r="U29" s="145"/>
      <c r="V29" s="147"/>
      <c r="W29" s="147"/>
      <c r="X29" s="147"/>
      <c r="Y29" s="147"/>
      <c r="Z29" s="147"/>
      <c r="AA29" s="147"/>
      <c r="AB29" s="147"/>
      <c r="AC29" s="147"/>
      <c r="AD29" s="147"/>
      <c r="AE29" s="127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57"/>
      <c r="AQ29" s="158"/>
      <c r="AR29" s="158"/>
      <c r="AS29" s="158"/>
      <c r="AT29" s="158"/>
      <c r="AU29" s="158"/>
      <c r="AV29" s="158"/>
      <c r="AW29" s="159"/>
      <c r="AX29" s="111"/>
      <c r="AY29" s="112"/>
      <c r="AZ29" s="112"/>
      <c r="BA29" s="112"/>
      <c r="BB29" s="112"/>
      <c r="BC29" s="112"/>
      <c r="BD29" s="112"/>
      <c r="BE29" s="113"/>
    </row>
    <row r="30" spans="1:73" ht="24" customHeight="1" thickTop="1" thickBot="1">
      <c r="B30" s="167"/>
      <c r="C30" s="168"/>
      <c r="D30" s="168"/>
      <c r="E30" s="168"/>
      <c r="F30" s="168"/>
      <c r="G30" s="169"/>
      <c r="I30" s="132"/>
      <c r="J30" s="133"/>
      <c r="K30" s="134"/>
      <c r="L30" s="86" t="str">
        <f>IF(I30&lt;&gt;"","－","")</f>
        <v/>
      </c>
      <c r="M30" s="132"/>
      <c r="N30" s="133"/>
      <c r="O30" s="134"/>
      <c r="P30" s="148"/>
      <c r="Q30" s="149"/>
      <c r="R30" s="144"/>
      <c r="S30" s="145"/>
      <c r="T30" s="145"/>
      <c r="U30" s="145"/>
      <c r="V30" s="146"/>
      <c r="W30" s="147"/>
      <c r="X30" s="147"/>
      <c r="Y30" s="147"/>
      <c r="Z30" s="147"/>
      <c r="AA30" s="147"/>
      <c r="AB30" s="147"/>
      <c r="AC30" s="147"/>
      <c r="AD30" s="147"/>
      <c r="AE30" s="123" t="str">
        <f>IF(V30=0,"",R30*V30)</f>
        <v/>
      </c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9"/>
      <c r="AQ30" s="130"/>
      <c r="AR30" s="130"/>
      <c r="AS30" s="130"/>
      <c r="AT30" s="130"/>
      <c r="AU30" s="130"/>
      <c r="AV30" s="130"/>
      <c r="AW30" s="131"/>
      <c r="AX30" s="114" t="s">
        <v>37</v>
      </c>
      <c r="AY30" s="114"/>
      <c r="AZ30" s="114"/>
      <c r="BA30" s="114"/>
      <c r="BB30" s="114"/>
      <c r="BC30" s="114"/>
      <c r="BD30" s="114"/>
      <c r="BE30" s="115"/>
    </row>
    <row r="31" spans="1:73" ht="15.95" customHeight="1" thickTop="1" thickBot="1">
      <c r="A31" s="7" t="str">
        <f>IF(OR(AND(LEFT($B$30,1)="D",$Q$5="1"),AND(LEFT($B$30,1)="D",$Q$5="2"),,AND(LEFT($B$30,1)="C",$Q$5="3"))=TRUE,"ERROR","")</f>
        <v/>
      </c>
      <c r="B31" s="161" t="str">
        <f>IF(B30="","",IF(ISERROR(VLOOKUP(B30,品目マスタ!$A$3:$B$1000,2,FALSE)),"品目コード間違い",VLOOKUP(B30,品目マスタ!$A$3:$B$1000,2,FALSE)))</f>
        <v/>
      </c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3"/>
      <c r="P31" s="149"/>
      <c r="Q31" s="149"/>
      <c r="R31" s="145"/>
      <c r="S31" s="145"/>
      <c r="T31" s="145"/>
      <c r="U31" s="145"/>
      <c r="V31" s="147"/>
      <c r="W31" s="147"/>
      <c r="X31" s="147"/>
      <c r="Y31" s="147"/>
      <c r="Z31" s="147"/>
      <c r="AA31" s="147"/>
      <c r="AB31" s="147"/>
      <c r="AC31" s="147"/>
      <c r="AD31" s="147"/>
      <c r="AE31" s="125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54" t="str">
        <f>IF(AP30="","",IF(ISERROR(VLOOKUP(AP30,メーカーマスタ!$A$3:$C$1000,2,FALSE)),"メーカーコード間違い",VLOOKUP(AP30,メーカーマスタ!$A$3:$C$1000,2,FALSE)))</f>
        <v/>
      </c>
      <c r="AQ31" s="155"/>
      <c r="AR31" s="155"/>
      <c r="AS31" s="155"/>
      <c r="AT31" s="155"/>
      <c r="AU31" s="155"/>
      <c r="AV31" s="155"/>
      <c r="AW31" s="156"/>
      <c r="AX31" s="108"/>
      <c r="AY31" s="109"/>
      <c r="AZ31" s="109"/>
      <c r="BA31" s="109"/>
      <c r="BB31" s="109"/>
      <c r="BC31" s="109"/>
      <c r="BD31" s="109"/>
      <c r="BE31" s="110"/>
      <c r="BM31" s="174"/>
      <c r="BN31" s="174"/>
      <c r="BO31" s="174"/>
      <c r="BP31" s="174"/>
      <c r="BQ31" s="183"/>
      <c r="BR31" s="183"/>
      <c r="BS31" s="183"/>
      <c r="BT31" s="183"/>
      <c r="BU31" s="183"/>
    </row>
    <row r="32" spans="1:73" ht="15.95" customHeight="1" thickTop="1" thickBot="1">
      <c r="A32" s="7"/>
      <c r="B32" s="164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6"/>
      <c r="P32" s="149"/>
      <c r="Q32" s="149"/>
      <c r="R32" s="145"/>
      <c r="S32" s="145"/>
      <c r="T32" s="145"/>
      <c r="U32" s="145"/>
      <c r="V32" s="147"/>
      <c r="W32" s="147"/>
      <c r="X32" s="147"/>
      <c r="Y32" s="147"/>
      <c r="Z32" s="147"/>
      <c r="AA32" s="147"/>
      <c r="AB32" s="147"/>
      <c r="AC32" s="147"/>
      <c r="AD32" s="147"/>
      <c r="AE32" s="127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57"/>
      <c r="AQ32" s="158"/>
      <c r="AR32" s="158"/>
      <c r="AS32" s="158"/>
      <c r="AT32" s="158"/>
      <c r="AU32" s="158"/>
      <c r="AV32" s="158"/>
      <c r="AW32" s="159"/>
      <c r="AX32" s="111"/>
      <c r="AY32" s="112"/>
      <c r="AZ32" s="112"/>
      <c r="BA32" s="112"/>
      <c r="BB32" s="112"/>
      <c r="BC32" s="112"/>
      <c r="BD32" s="112"/>
      <c r="BE32" s="113"/>
      <c r="BM32" s="174"/>
      <c r="BN32" s="174"/>
      <c r="BO32" s="174"/>
      <c r="BP32" s="174"/>
      <c r="BQ32" s="183"/>
      <c r="BR32" s="183"/>
      <c r="BS32" s="183"/>
      <c r="BT32" s="183"/>
      <c r="BU32" s="183"/>
    </row>
    <row r="33" spans="1:95" ht="24" customHeight="1" thickTop="1" thickBot="1">
      <c r="B33" s="167"/>
      <c r="C33" s="168"/>
      <c r="D33" s="168"/>
      <c r="E33" s="168"/>
      <c r="F33" s="168"/>
      <c r="G33" s="169"/>
      <c r="I33" s="132"/>
      <c r="J33" s="133"/>
      <c r="K33" s="134"/>
      <c r="L33" s="86" t="str">
        <f>IF(I33&lt;&gt;"","－","")</f>
        <v/>
      </c>
      <c r="M33" s="132"/>
      <c r="N33" s="133"/>
      <c r="O33" s="134"/>
      <c r="P33" s="148"/>
      <c r="Q33" s="149"/>
      <c r="R33" s="144"/>
      <c r="S33" s="145"/>
      <c r="T33" s="145"/>
      <c r="U33" s="145"/>
      <c r="V33" s="146"/>
      <c r="W33" s="147"/>
      <c r="X33" s="147"/>
      <c r="Y33" s="147"/>
      <c r="Z33" s="147"/>
      <c r="AA33" s="147"/>
      <c r="AB33" s="147"/>
      <c r="AC33" s="147"/>
      <c r="AD33" s="147"/>
      <c r="AE33" s="123" t="str">
        <f>IF(V33=0,"",R33*V33)</f>
        <v/>
      </c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9"/>
      <c r="AQ33" s="130"/>
      <c r="AR33" s="130"/>
      <c r="AS33" s="130"/>
      <c r="AT33" s="130"/>
      <c r="AU33" s="130"/>
      <c r="AV33" s="130"/>
      <c r="AW33" s="131"/>
      <c r="AX33" s="114" t="s">
        <v>37</v>
      </c>
      <c r="AY33" s="114"/>
      <c r="AZ33" s="114"/>
      <c r="BA33" s="114"/>
      <c r="BB33" s="114"/>
      <c r="BC33" s="114"/>
      <c r="BD33" s="114"/>
      <c r="BE33" s="115"/>
      <c r="BM33" s="174"/>
      <c r="BN33" s="174"/>
      <c r="BO33" s="174"/>
      <c r="BP33" s="174"/>
      <c r="BQ33" s="175"/>
      <c r="BR33" s="175"/>
      <c r="BS33" s="175"/>
      <c r="BT33" s="175"/>
      <c r="BU33" s="175"/>
    </row>
    <row r="34" spans="1:95" ht="15.95" customHeight="1" thickTop="1" thickBot="1">
      <c r="A34" s="7" t="str">
        <f>IF(OR(AND(LEFT($B$33,1)="D",$Q$5="1"),AND(LEFT($B$33,1)="D",$Q$5="2"),,AND(LEFT($B$33,1)="C",$Q$5="3"))=TRUE,"ERROR","")</f>
        <v/>
      </c>
      <c r="B34" s="161" t="str">
        <f>IF(B33="","",IF(ISERROR(VLOOKUP(B33,品目マスタ!$A$3:$B$1000,2,FALSE)),"品目コード間違い",VLOOKUP(B33,品目マスタ!$A$3:$B$1000,2,FALSE)))</f>
        <v/>
      </c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  <c r="O34" s="163"/>
      <c r="P34" s="149"/>
      <c r="Q34" s="149"/>
      <c r="R34" s="145"/>
      <c r="S34" s="145"/>
      <c r="T34" s="145"/>
      <c r="U34" s="145"/>
      <c r="V34" s="147"/>
      <c r="W34" s="147"/>
      <c r="X34" s="147"/>
      <c r="Y34" s="147"/>
      <c r="Z34" s="147"/>
      <c r="AA34" s="147"/>
      <c r="AB34" s="147"/>
      <c r="AC34" s="147"/>
      <c r="AD34" s="147"/>
      <c r="AE34" s="125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54" t="str">
        <f>IF(AP33="","",IF(ISERROR(VLOOKUP(AP33,メーカーマスタ!$A$3:$C$1000,2,FALSE)),"メーカーコード間違い",VLOOKUP(AP33,メーカーマスタ!$A$3:$C$1000,2,FALSE)))</f>
        <v/>
      </c>
      <c r="AQ34" s="155"/>
      <c r="AR34" s="155"/>
      <c r="AS34" s="155"/>
      <c r="AT34" s="155"/>
      <c r="AU34" s="155"/>
      <c r="AV34" s="155"/>
      <c r="AW34" s="156"/>
      <c r="AX34" s="108"/>
      <c r="AY34" s="109"/>
      <c r="AZ34" s="109"/>
      <c r="BA34" s="109"/>
      <c r="BB34" s="109"/>
      <c r="BC34" s="109"/>
      <c r="BD34" s="109"/>
      <c r="BE34" s="110"/>
      <c r="BI34" s="12"/>
      <c r="BJ34" s="12"/>
      <c r="BK34" s="12"/>
    </row>
    <row r="35" spans="1:95" ht="15.95" customHeight="1" thickTop="1" thickBot="1">
      <c r="A35" s="7"/>
      <c r="B35" s="164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6"/>
      <c r="P35" s="149"/>
      <c r="Q35" s="149"/>
      <c r="R35" s="145"/>
      <c r="S35" s="145"/>
      <c r="T35" s="145"/>
      <c r="U35" s="145"/>
      <c r="V35" s="147"/>
      <c r="W35" s="147"/>
      <c r="X35" s="147"/>
      <c r="Y35" s="147"/>
      <c r="Z35" s="147"/>
      <c r="AA35" s="147"/>
      <c r="AB35" s="147"/>
      <c r="AC35" s="147"/>
      <c r="AD35" s="147"/>
      <c r="AE35" s="127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84"/>
      <c r="AQ35" s="185"/>
      <c r="AR35" s="185"/>
      <c r="AS35" s="185"/>
      <c r="AT35" s="185"/>
      <c r="AU35" s="185"/>
      <c r="AV35" s="185"/>
      <c r="AW35" s="186"/>
      <c r="AX35" s="111"/>
      <c r="AY35" s="112"/>
      <c r="AZ35" s="112"/>
      <c r="BA35" s="112"/>
      <c r="BB35" s="112"/>
      <c r="BC35" s="112"/>
      <c r="BD35" s="112"/>
      <c r="BE35" s="113"/>
      <c r="BI35" s="12"/>
      <c r="BJ35" s="12"/>
      <c r="BK35" s="12"/>
    </row>
    <row r="36" spans="1:95" ht="20.100000000000001" customHeight="1" thickTop="1">
      <c r="B36" s="1" t="s">
        <v>38</v>
      </c>
      <c r="AB36" s="176" t="s">
        <v>39</v>
      </c>
      <c r="AC36" s="177"/>
      <c r="AD36" s="178"/>
      <c r="AE36" s="182">
        <f>SUM(AE21:AO35)</f>
        <v>0</v>
      </c>
      <c r="AF36" s="182"/>
      <c r="AG36" s="182"/>
      <c r="AH36" s="182"/>
      <c r="AI36" s="182"/>
      <c r="AJ36" s="182"/>
      <c r="AK36" s="182"/>
      <c r="AL36" s="182"/>
      <c r="AM36" s="182"/>
      <c r="AN36" s="182"/>
      <c r="AO36" s="182"/>
      <c r="AP36" s="150" t="s">
        <v>40</v>
      </c>
      <c r="AQ36" s="150"/>
      <c r="AR36" s="150"/>
      <c r="AS36" s="150"/>
      <c r="AT36" s="150"/>
      <c r="AU36" s="152">
        <f>ROUND(AE36*BC5/100,0)</f>
        <v>0</v>
      </c>
      <c r="AV36" s="152"/>
      <c r="AW36" s="152"/>
      <c r="AX36" s="152"/>
      <c r="AY36" s="152"/>
      <c r="AZ36" s="152"/>
      <c r="BA36" s="152"/>
      <c r="BB36" s="152"/>
      <c r="BC36" s="152"/>
      <c r="BD36" s="152"/>
      <c r="BE36" s="152"/>
      <c r="BI36" s="12"/>
      <c r="BJ36" s="12"/>
      <c r="BK36" s="12"/>
    </row>
    <row r="37" spans="1:95" ht="20.100000000000001" customHeight="1">
      <c r="B37" s="83" t="s">
        <v>41</v>
      </c>
      <c r="C37" s="160" t="s">
        <v>42</v>
      </c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B37" s="179"/>
      <c r="AC37" s="180"/>
      <c r="AD37" s="181"/>
      <c r="AE37" s="182"/>
      <c r="AF37" s="182"/>
      <c r="AG37" s="182"/>
      <c r="AH37" s="182"/>
      <c r="AI37" s="182"/>
      <c r="AJ37" s="182"/>
      <c r="AK37" s="182"/>
      <c r="AL37" s="182"/>
      <c r="AM37" s="182"/>
      <c r="AN37" s="182"/>
      <c r="AO37" s="182"/>
      <c r="AP37" s="151"/>
      <c r="AQ37" s="151"/>
      <c r="AR37" s="151"/>
      <c r="AS37" s="151"/>
      <c r="AT37" s="151"/>
      <c r="AU37" s="153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I37" s="12"/>
      <c r="BJ37" s="14"/>
      <c r="BK37" s="14"/>
      <c r="BL37" s="12"/>
      <c r="BM37" s="12"/>
      <c r="BN37" s="12"/>
      <c r="BO37" s="12"/>
      <c r="BP37" s="12"/>
    </row>
    <row r="38" spans="1:95" ht="15.75" customHeight="1">
      <c r="B38" s="84" t="s">
        <v>54</v>
      </c>
      <c r="C38" s="216" t="s">
        <v>44</v>
      </c>
      <c r="D38" s="216"/>
      <c r="E38" s="216"/>
      <c r="F38" s="216"/>
      <c r="G38" s="216"/>
      <c r="H38" s="216"/>
      <c r="I38" s="216"/>
      <c r="J38" s="216"/>
      <c r="K38" s="216"/>
      <c r="L38" s="216"/>
      <c r="M38" s="216"/>
      <c r="N38" s="216"/>
      <c r="O38" s="216"/>
      <c r="P38" s="216"/>
      <c r="Q38" s="216"/>
      <c r="R38" s="216"/>
      <c r="S38" s="216"/>
      <c r="T38" s="216"/>
      <c r="U38" s="216"/>
      <c r="V38" s="216"/>
      <c r="W38" s="216"/>
      <c r="X38" s="216"/>
      <c r="Y38" s="216"/>
      <c r="Z38" s="216"/>
      <c r="AB38" s="116" t="s">
        <v>45</v>
      </c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I38" s="13"/>
      <c r="BJ38" s="14"/>
      <c r="BK38" s="14"/>
      <c r="BL38" s="14"/>
      <c r="BM38" s="14"/>
      <c r="BN38" s="14"/>
      <c r="BO38" s="14"/>
      <c r="BP38" s="14"/>
    </row>
    <row r="39" spans="1:95" s="2" customFormat="1" ht="14.25" customHeight="1">
      <c r="B39" s="26" t="s">
        <v>46</v>
      </c>
      <c r="C39" s="260" t="s">
        <v>47</v>
      </c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  <c r="W39" s="260"/>
      <c r="X39" s="260"/>
      <c r="Y39" s="260"/>
      <c r="Z39" s="260"/>
      <c r="AB39" s="170" t="s">
        <v>48</v>
      </c>
      <c r="AC39" s="170"/>
      <c r="AD39" s="170"/>
      <c r="AE39" s="172"/>
      <c r="AF39" s="172"/>
      <c r="AG39" s="172"/>
      <c r="AH39" s="172"/>
      <c r="AI39" s="172"/>
      <c r="AJ39" s="172"/>
      <c r="AK39" s="172"/>
      <c r="AL39" s="172"/>
      <c r="AM39" s="172"/>
      <c r="AN39" s="172"/>
      <c r="AO39" s="172"/>
      <c r="AP39" s="172"/>
      <c r="AQ39" s="172"/>
      <c r="AR39" s="172"/>
      <c r="AS39" s="172"/>
      <c r="AT39" s="172"/>
      <c r="AU39" s="172"/>
      <c r="AV39" s="172"/>
      <c r="AW39" s="172"/>
      <c r="AX39" s="172"/>
      <c r="AY39" s="172"/>
      <c r="AZ39" s="172"/>
      <c r="BA39" s="172"/>
      <c r="BB39" s="172"/>
      <c r="BC39" s="172"/>
      <c r="BD39" s="172"/>
      <c r="BE39" s="172"/>
      <c r="BI39" s="12"/>
      <c r="BJ39" s="12"/>
      <c r="BK39" s="12"/>
      <c r="BL39" s="12"/>
      <c r="BM39" s="12"/>
      <c r="BN39" s="12"/>
      <c r="BO39" s="12"/>
      <c r="BP39" s="12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</row>
    <row r="40" spans="1:95" ht="15.95" customHeight="1">
      <c r="B40" s="187" t="s">
        <v>49</v>
      </c>
      <c r="C40" s="187"/>
      <c r="D40" s="188"/>
      <c r="E40" s="188"/>
      <c r="F40" s="188"/>
      <c r="G40" s="188"/>
      <c r="H40" s="188"/>
      <c r="I40" s="188"/>
      <c r="J40" s="188"/>
      <c r="K40" s="188"/>
      <c r="AB40" s="171"/>
      <c r="AC40" s="171"/>
      <c r="AD40" s="171"/>
      <c r="AE40" s="173"/>
      <c r="AF40" s="173"/>
      <c r="AG40" s="173"/>
      <c r="AH40" s="173"/>
      <c r="AI40" s="173"/>
      <c r="AJ40" s="173"/>
      <c r="AK40" s="173"/>
      <c r="AL40" s="173"/>
      <c r="AM40" s="173"/>
      <c r="AN40" s="173"/>
      <c r="AO40" s="173"/>
      <c r="AP40" s="173"/>
      <c r="AQ40" s="173"/>
      <c r="AR40" s="173"/>
      <c r="AS40" s="173"/>
      <c r="AT40" s="173"/>
      <c r="AU40" s="173"/>
      <c r="AV40" s="173"/>
      <c r="AW40" s="173"/>
      <c r="AX40" s="173"/>
      <c r="AY40" s="173"/>
      <c r="AZ40" s="173"/>
      <c r="BA40" s="173"/>
      <c r="BB40" s="173"/>
      <c r="BC40" s="173"/>
      <c r="BD40" s="173"/>
      <c r="BE40" s="173"/>
      <c r="BI40" s="13"/>
      <c r="BJ40" s="14"/>
      <c r="BK40" s="14"/>
      <c r="BL40" s="14"/>
      <c r="BM40" s="14"/>
      <c r="BN40" s="14"/>
      <c r="BO40" s="14"/>
      <c r="BP40" s="14"/>
    </row>
    <row r="41" spans="1:95">
      <c r="BI41" s="12"/>
      <c r="BJ41" s="12"/>
      <c r="BK41" s="12"/>
      <c r="BL41" s="12"/>
      <c r="BM41" s="12"/>
      <c r="BN41" s="12"/>
      <c r="BO41" s="12"/>
      <c r="BP41" s="12"/>
    </row>
    <row r="42" spans="1:95">
      <c r="BI42" s="13"/>
      <c r="BJ42" s="14"/>
      <c r="BK42" s="14"/>
      <c r="BL42" s="14"/>
      <c r="BM42" s="14"/>
      <c r="BN42" s="14"/>
      <c r="BO42" s="14"/>
      <c r="BP42" s="14"/>
    </row>
    <row r="43" spans="1:95">
      <c r="BI43" s="12"/>
      <c r="BJ43" s="12"/>
      <c r="BK43" s="12"/>
      <c r="BL43" s="14"/>
      <c r="BM43" s="14"/>
      <c r="BN43" s="14"/>
      <c r="BO43" s="14"/>
      <c r="BP43" s="14"/>
    </row>
    <row r="44" spans="1:95">
      <c r="BI44" s="13"/>
      <c r="BJ44" s="14"/>
      <c r="BK44" s="14"/>
      <c r="BL44" s="14"/>
      <c r="BM44" s="14"/>
      <c r="BN44" s="14"/>
      <c r="BO44" s="14"/>
      <c r="BP44" s="14"/>
    </row>
    <row r="45" spans="1:95">
      <c r="BI45" s="12"/>
      <c r="BJ45" s="12"/>
      <c r="BK45" s="12"/>
    </row>
    <row r="46" spans="1:95">
      <c r="BI46" s="13"/>
      <c r="BJ46" s="14"/>
      <c r="BK46" s="14"/>
    </row>
    <row r="47" spans="1:95">
      <c r="BI47" s="12"/>
      <c r="BJ47" s="12"/>
      <c r="BK47" s="12"/>
    </row>
    <row r="48" spans="1:95">
      <c r="BI48" s="13"/>
      <c r="BJ48" s="14"/>
      <c r="BK48" s="14"/>
    </row>
    <row r="49" spans="61:63">
      <c r="BI49" s="12"/>
      <c r="BJ49" s="14"/>
      <c r="BK49" s="14"/>
    </row>
    <row r="50" spans="61:63">
      <c r="BI50" s="13"/>
      <c r="BJ50" s="14"/>
      <c r="BK50" s="14"/>
    </row>
  </sheetData>
  <sheetProtection algorithmName="SHA-512" hashValue="kaw8tyjwXTnHQ8dHzYnVFBtMFJcpnB5lIrjTfz7i3irZSI8yp/frVVXDQKUk/n+FcbRTouBHdqqr/yqz+q1oog==" saltValue="duBt8dGM+hV7bbkuc1o5YA==" spinCount="100000" sheet="1" objects="1" scenarios="1"/>
  <customSheetViews>
    <customSheetView guid="{F4DB8B70-8924-4A07-8B40-2969351A75F5}" scale="85" showPageBreaks="1" showGridLines="0" fitToPage="1" printArea="1">
      <selection activeCell="CQ20" sqref="CQ20"/>
      <pageMargins left="0" right="0" top="0" bottom="0" header="0" footer="0"/>
      <pageSetup paperSize="9" scale="91" fitToHeight="0" orientation="landscape" r:id="rId1"/>
    </customSheetView>
  </customSheetViews>
  <mergeCells count="152">
    <mergeCell ref="BH14:BH15"/>
    <mergeCell ref="BH9:BH10"/>
    <mergeCell ref="T11:AJ13"/>
    <mergeCell ref="T9:AJ10"/>
    <mergeCell ref="B8:D8"/>
    <mergeCell ref="F8:S8"/>
    <mergeCell ref="B12:D12"/>
    <mergeCell ref="E12:S12"/>
    <mergeCell ref="B15:C15"/>
    <mergeCell ref="D15:S15"/>
    <mergeCell ref="T7:AJ8"/>
    <mergeCell ref="C39:Z39"/>
    <mergeCell ref="R2:AB2"/>
    <mergeCell ref="AO4:AS4"/>
    <mergeCell ref="AT4:AX4"/>
    <mergeCell ref="AZ4:BB4"/>
    <mergeCell ref="AX19:BE20"/>
    <mergeCell ref="AP20:AW20"/>
    <mergeCell ref="B21:G21"/>
    <mergeCell ref="V21:AD23"/>
    <mergeCell ref="AE21:AO23"/>
    <mergeCell ref="V19:AD20"/>
    <mergeCell ref="AE19:AO20"/>
    <mergeCell ref="AP19:AW19"/>
    <mergeCell ref="AP21:AW21"/>
    <mergeCell ref="R19:U20"/>
    <mergeCell ref="P19:Q20"/>
    <mergeCell ref="P21:Q23"/>
    <mergeCell ref="AP22:AW23"/>
    <mergeCell ref="R21:U23"/>
    <mergeCell ref="BC5:BD5"/>
    <mergeCell ref="AW3:BE3"/>
    <mergeCell ref="BC4:BE4"/>
    <mergeCell ref="AO5:AS5"/>
    <mergeCell ref="AT5:AX5"/>
    <mergeCell ref="AZ5:BB5"/>
    <mergeCell ref="R4:V5"/>
    <mergeCell ref="B18:E18"/>
    <mergeCell ref="AK16:AQ16"/>
    <mergeCell ref="B16:K16"/>
    <mergeCell ref="L16:S16"/>
    <mergeCell ref="AF18:AI18"/>
    <mergeCell ref="B13:Q13"/>
    <mergeCell ref="B14:Q14"/>
    <mergeCell ref="R13:S14"/>
    <mergeCell ref="T14:AG15"/>
    <mergeCell ref="U16:AG16"/>
    <mergeCell ref="AH14:AJ15"/>
    <mergeCell ref="AH16:AJ16"/>
    <mergeCell ref="AJ18:AS18"/>
    <mergeCell ref="F18:AE18"/>
    <mergeCell ref="AT18:BE18"/>
    <mergeCell ref="D40:K40"/>
    <mergeCell ref="B9:S9"/>
    <mergeCell ref="B10:S10"/>
    <mergeCell ref="AK7:AM8"/>
    <mergeCell ref="AN7:AV8"/>
    <mergeCell ref="AW7:BE8"/>
    <mergeCell ref="B11:S11"/>
    <mergeCell ref="B7:S7"/>
    <mergeCell ref="BC9:BE10"/>
    <mergeCell ref="AK11:AM15"/>
    <mergeCell ref="AN11:AP15"/>
    <mergeCell ref="AQ11:AS15"/>
    <mergeCell ref="AT11:AV15"/>
    <mergeCell ref="AW11:AY15"/>
    <mergeCell ref="AZ11:BB15"/>
    <mergeCell ref="BC11:BE15"/>
    <mergeCell ref="AK9:AM10"/>
    <mergeCell ref="AN9:AP10"/>
    <mergeCell ref="AQ9:AS10"/>
    <mergeCell ref="AT9:AV10"/>
    <mergeCell ref="AW9:AY10"/>
    <mergeCell ref="AZ9:BB10"/>
    <mergeCell ref="AR16:BE16"/>
    <mergeCell ref="C38:Z38"/>
    <mergeCell ref="AX34:BE35"/>
    <mergeCell ref="B22:O22"/>
    <mergeCell ref="B23:O23"/>
    <mergeCell ref="AB39:AD40"/>
    <mergeCell ref="AE39:BE40"/>
    <mergeCell ref="BM33:BP33"/>
    <mergeCell ref="BQ33:BU33"/>
    <mergeCell ref="AB36:AD37"/>
    <mergeCell ref="AE36:AO37"/>
    <mergeCell ref="BQ32:BU32"/>
    <mergeCell ref="B33:G33"/>
    <mergeCell ref="V33:AD35"/>
    <mergeCell ref="AE33:AO35"/>
    <mergeCell ref="AP33:AW33"/>
    <mergeCell ref="AE30:AO32"/>
    <mergeCell ref="AP30:AW30"/>
    <mergeCell ref="BM32:BP32"/>
    <mergeCell ref="B30:G30"/>
    <mergeCell ref="V30:AD32"/>
    <mergeCell ref="BM31:BP31"/>
    <mergeCell ref="BQ31:BU31"/>
    <mergeCell ref="AP31:AW32"/>
    <mergeCell ref="AP34:AW35"/>
    <mergeCell ref="B40:C40"/>
    <mergeCell ref="AP28:AW29"/>
    <mergeCell ref="AP25:AW26"/>
    <mergeCell ref="R24:U26"/>
    <mergeCell ref="R27:U29"/>
    <mergeCell ref="R30:U32"/>
    <mergeCell ref="C37:Z37"/>
    <mergeCell ref="B34:O34"/>
    <mergeCell ref="B35:O35"/>
    <mergeCell ref="B32:O32"/>
    <mergeCell ref="B31:O31"/>
    <mergeCell ref="B29:O29"/>
    <mergeCell ref="B28:O28"/>
    <mergeCell ref="B24:G24"/>
    <mergeCell ref="B27:G27"/>
    <mergeCell ref="B26:O26"/>
    <mergeCell ref="B25:O25"/>
    <mergeCell ref="M27:O27"/>
    <mergeCell ref="I30:K30"/>
    <mergeCell ref="M30:O30"/>
    <mergeCell ref="AB38:BE38"/>
    <mergeCell ref="W4:AG5"/>
    <mergeCell ref="AE24:AO26"/>
    <mergeCell ref="AP24:AW24"/>
    <mergeCell ref="I33:K33"/>
    <mergeCell ref="M33:O33"/>
    <mergeCell ref="B20:O20"/>
    <mergeCell ref="B19:O19"/>
    <mergeCell ref="M21:O21"/>
    <mergeCell ref="I21:K21"/>
    <mergeCell ref="I24:K24"/>
    <mergeCell ref="M24:O24"/>
    <mergeCell ref="I27:K27"/>
    <mergeCell ref="R33:U35"/>
    <mergeCell ref="V27:AD29"/>
    <mergeCell ref="AE27:AO29"/>
    <mergeCell ref="AP27:AW27"/>
    <mergeCell ref="V24:AD26"/>
    <mergeCell ref="P24:Q26"/>
    <mergeCell ref="P27:Q29"/>
    <mergeCell ref="AP36:AT37"/>
    <mergeCell ref="AU36:BE37"/>
    <mergeCell ref="P30:Q32"/>
    <mergeCell ref="P33:Q35"/>
    <mergeCell ref="AX21:BE21"/>
    <mergeCell ref="AX22:BE23"/>
    <mergeCell ref="AX24:BE24"/>
    <mergeCell ref="AX25:BE26"/>
    <mergeCell ref="AX27:BE27"/>
    <mergeCell ref="AX28:BE29"/>
    <mergeCell ref="AX30:BE30"/>
    <mergeCell ref="AX31:BE32"/>
    <mergeCell ref="AX33:BE33"/>
  </mergeCells>
  <phoneticPr fontId="3"/>
  <conditionalFormatting sqref="B21">
    <cfRule type="expression" dxfId="61" priority="15">
      <formula>B22="品目コード間違い"</formula>
    </cfRule>
  </conditionalFormatting>
  <conditionalFormatting sqref="B22:B23">
    <cfRule type="expression" dxfId="60" priority="85">
      <formula>$B$22="品目コード間違い"</formula>
    </cfRule>
  </conditionalFormatting>
  <conditionalFormatting sqref="B23">
    <cfRule type="expression" dxfId="59" priority="204">
      <formula>OR(AND(LEFT($B$21,1)="D",$Q$5="1"),AND(LEFT($B$21,1)="D",$Q$5="2"),,AND(LEFT($B$21,1)="C",$Q$5="3"))</formula>
    </cfRule>
  </conditionalFormatting>
  <conditionalFormatting sqref="B24">
    <cfRule type="expression" dxfId="58" priority="14">
      <formula>B25="品目コード間違い"</formula>
    </cfRule>
  </conditionalFormatting>
  <conditionalFormatting sqref="B25 B28 B31 B34">
    <cfRule type="expression" dxfId="57" priority="3">
      <formula>$B$22="品目コード間違い"</formula>
    </cfRule>
  </conditionalFormatting>
  <conditionalFormatting sqref="B26">
    <cfRule type="expression" dxfId="56" priority="40">
      <formula>$B$25="品目コード間違い"</formula>
    </cfRule>
  </conditionalFormatting>
  <conditionalFormatting sqref="B27">
    <cfRule type="expression" dxfId="55" priority="16">
      <formula>B28="品目コード間違い"</formula>
    </cfRule>
  </conditionalFormatting>
  <conditionalFormatting sqref="B29">
    <cfRule type="expression" dxfId="54" priority="38">
      <formula>$B$28="品目コード間違い"</formula>
    </cfRule>
  </conditionalFormatting>
  <conditionalFormatting sqref="B30">
    <cfRule type="expression" dxfId="53" priority="18">
      <formula>B31="品目コード間違い"</formula>
    </cfRule>
  </conditionalFormatting>
  <conditionalFormatting sqref="B32">
    <cfRule type="expression" dxfId="52" priority="36">
      <formula>$B$31="品目コード間違い"</formula>
    </cfRule>
  </conditionalFormatting>
  <conditionalFormatting sqref="B33">
    <cfRule type="expression" dxfId="51" priority="42">
      <formula>B34="品目コード間違い"</formula>
    </cfRule>
  </conditionalFormatting>
  <conditionalFormatting sqref="B35">
    <cfRule type="expression" dxfId="50" priority="34">
      <formula>$B$34="品目コード間違い"</formula>
    </cfRule>
  </conditionalFormatting>
  <conditionalFormatting sqref="B22:O22">
    <cfRule type="expression" dxfId="49" priority="83">
      <formula>$B$23&lt;&gt;""</formula>
    </cfRule>
  </conditionalFormatting>
  <conditionalFormatting sqref="B25:O25 B28:O28 B31:O31 B34:O34">
    <cfRule type="expression" dxfId="48" priority="2">
      <formula>$B$23&lt;&gt;""</formula>
    </cfRule>
  </conditionalFormatting>
  <conditionalFormatting sqref="R21">
    <cfRule type="expression" dxfId="47" priority="155">
      <formula>AND($P21="式",$R21&gt;1)</formula>
    </cfRule>
  </conditionalFormatting>
  <conditionalFormatting sqref="R24 R27 R30 R33">
    <cfRule type="expression" dxfId="46" priority="61">
      <formula>AND($P24="式",$R24&gt;1)</formula>
    </cfRule>
  </conditionalFormatting>
  <conditionalFormatting sqref="R2:AB2">
    <cfRule type="expression" dxfId="45" priority="20">
      <formula>OR(AND($AC$2="01",$AF$2=1,$AD$2&gt;"10",$AG$2&lt;21),AND($AC$2="03",$AF$2=3,$AD$2&gt;"10",$AG$2&lt;21),AND($AC$2="05",$AF$2=5,$AD$2&gt;"10",$AG$2&lt;21),AND($AC$2="06",$AF$2=6,$AD$2&gt;"10",$AG$2&lt;21),AND($AC$2="07",$AF$2=7,$AD$2&gt;"10",$AG$2&lt;21),AND($AC$2="09",$AF$2=9,$AD$2&gt;"10",$AG$2&lt;21),AND($AC$2="10",$AF$2=10,$AD$2&gt;"10",$AG$2&lt;21),AND($AC$2="11",$AF$2=11,$AD$2&gt;"10",$AG$2&lt;21))</formula>
    </cfRule>
    <cfRule type="expression" dxfId="44" priority="21">
      <formula>$AH$2&gt;INT($AE$2)</formula>
    </cfRule>
    <cfRule type="expression" dxfId="43" priority="22">
      <formula>OR(AND($AC$2="04",$AF$2=4,$AD$2&gt;"01",$AG$2&lt;11),AND($AC$2="08",$AF$2=8,$AD$2&gt;"01",$AG$2&lt;11),AND($AC$2="12",$AF$2=12,$AD$2&gt;"01",$AG$2&lt;11),AND($AC$2="02",$AF$2=2,$AD$2&gt;"01",$AG$2&lt;11))</formula>
    </cfRule>
  </conditionalFormatting>
  <conditionalFormatting sqref="AE21:AO35">
    <cfRule type="expression" dxfId="42" priority="4">
      <formula>AND(LEFT($AJ$18,2)&lt;&gt;"33",$AW$3=FALSE,$AE21&gt;=1000000,RIGHT($B21,1)="2")</formula>
    </cfRule>
    <cfRule type="expression" dxfId="41" priority="5">
      <formula>AND(LEFT($AJ$18,2)&lt;&gt;"33",$AW$3=FALSE,$AE21&gt;=300000,RIGHT($B21,1)="1")</formula>
    </cfRule>
  </conditionalFormatting>
  <conditionalFormatting sqref="AP21:AP22">
    <cfRule type="expression" dxfId="40" priority="189">
      <formula>$AP$22="メーカーコード間違い"</formula>
    </cfRule>
  </conditionalFormatting>
  <conditionalFormatting sqref="AP24">
    <cfRule type="expression" dxfId="39" priority="60">
      <formula>$AP$25="メーカーコード間違い"</formula>
    </cfRule>
  </conditionalFormatting>
  <conditionalFormatting sqref="AP25 AP28 AP31 AP34">
    <cfRule type="expression" dxfId="38" priority="1">
      <formula>$AP$22="メーカーコード間違い"</formula>
    </cfRule>
  </conditionalFormatting>
  <conditionalFormatting sqref="AP27">
    <cfRule type="expression" dxfId="37" priority="59">
      <formula>$AP$28="メーカーコード間違い"</formula>
    </cfRule>
  </conditionalFormatting>
  <conditionalFormatting sqref="AP30">
    <cfRule type="expression" dxfId="36" priority="58">
      <formula>$AP$31="メーカーコード間違い"</formula>
    </cfRule>
  </conditionalFormatting>
  <conditionalFormatting sqref="AP33">
    <cfRule type="expression" dxfId="35" priority="57">
      <formula>$AP$34="メーカーコード間違い"</formula>
    </cfRule>
  </conditionalFormatting>
  <conditionalFormatting sqref="AX22 AX25 AX28 AX31 AX34">
    <cfRule type="expression" dxfId="34" priority="114">
      <formula>$AX22&gt;$R$2</formula>
    </cfRule>
  </conditionalFormatting>
  <dataValidations count="16">
    <dataValidation type="list" allowBlank="1" showInputMessage="1" showErrorMessage="1" sqref="P21:Q35" xr:uid="{00000000-0002-0000-0100-000000000000}">
      <formula1>単位</formula1>
    </dataValidation>
    <dataValidation type="list" imeMode="disabled" allowBlank="1" showInputMessage="1" showErrorMessage="1" errorTitle="税率エラー" error="税率は整数値で入力してください" sqref="BC5:BD5" xr:uid="{00000000-0002-0000-0100-000001000000}">
      <formula1>"10,8,0"</formula1>
    </dataValidation>
    <dataValidation allowBlank="1" showInputMessage="1" showErrorMessage="1" errorTitle="税率エラー" error="税率は整数値で入力してください" sqref="BE5" xr:uid="{00000000-0002-0000-0100-000002000000}"/>
    <dataValidation type="list" allowBlank="1" showInputMessage="1" showErrorMessage="1" sqref="M4" xr:uid="{00000000-0002-0000-0100-000003000000}">
      <formula1>$AH$5</formula1>
    </dataValidation>
    <dataValidation type="textLength" operator="lessThanOrEqual" allowBlank="1" showInputMessage="1" showErrorMessage="1" errorTitle="取引先用管理番号_文字長エラー" error="20文字以内で入力してください" sqref="D40:K40" xr:uid="{00000000-0002-0000-0100-000004000000}">
      <formula1>20</formula1>
    </dataValidation>
    <dataValidation type="list" allowBlank="1" showInputMessage="1" showErrorMessage="1" sqref="BC4:BE4" xr:uid="{00000000-0002-0000-0100-000005000000}">
      <formula1>"課税,軽減税,非課税"</formula1>
    </dataValidation>
    <dataValidation type="textLength" operator="equal" allowBlank="1" showInputMessage="1" showErrorMessage="1" errorTitle="工事工番の桁数" error="工事工番は10桁でご入力ください" sqref="AJ18:AS18" xr:uid="{00000000-0002-0000-0100-000006000000}">
      <formula1>10</formula1>
    </dataValidation>
    <dataValidation imeMode="disabled" allowBlank="1" showInputMessage="1" showErrorMessage="1" sqref="R2:AB2 AX22 AX25 AX28 AX31 AX34" xr:uid="{00000000-0002-0000-0100-000007000000}"/>
    <dataValidation type="textLength" imeMode="disabled" allowBlank="1" showInputMessage="1" showErrorMessage="1" errorTitle="文字長エラー" error="月２桁＋日２桁の整数４文字で入力してください。" sqref="I21:K21 M21:O21 I24:K24 M24:O24 I27:K27 M27:O27 I30:K30 M30:O30 I33:K33 M33:O33" xr:uid="{00000000-0002-0000-0100-000008000000}">
      <formula1>3</formula1>
      <formula2>4</formula2>
    </dataValidation>
    <dataValidation type="whole" imeMode="disabled" allowBlank="1" showInputMessage="1" showErrorMessage="1" errorTitle="数量エラー" error="数量には、整数値（1 - 9,999Z） の範囲内で入力してください。" sqref="R21:U35" xr:uid="{00000000-0002-0000-0100-000009000000}">
      <formula1>0</formula1>
      <formula2>9999</formula2>
    </dataValidation>
    <dataValidation type="whole" imeMode="disabled" allowBlank="1" showInputMessage="1" showErrorMessage="1" errorTitle="単価エラー" error="単価には、整数値( 0 - 99,999,999,999 ) の範囲内で入力してください。" sqref="V21:AD35" xr:uid="{00000000-0002-0000-0100-00000A000000}">
      <formula1>1</formula1>
      <formula2>999999999999</formula2>
    </dataValidation>
    <dataValidation type="textLength" imeMode="disabled" operator="equal" allowBlank="1" showInputMessage="1" showErrorMessage="1" errorTitle="メーカーコード桁長エラー" error="メーカーコードは8桁で入力してください" sqref="AP21:AW21 AP24:AW24 AP27:AW27 AP30:AW30 AP33:AW33" xr:uid="{00000000-0002-0000-0100-00000B000000}">
      <formula1>8</formula1>
    </dataValidation>
    <dataValidation type="textLength" operator="lessThanOrEqual" allowBlank="1" showInputMessage="1" showErrorMessage="1" errorTitle="管理番号桁数" error="管理番号は20桁以内でご入力ください" sqref="T9:AJ10" xr:uid="{00000000-0002-0000-0100-00000C000000}">
      <formula1>20</formula1>
    </dataValidation>
    <dataValidation type="textLength" operator="equal" allowBlank="1" showInputMessage="1" showErrorMessage="1" errorTitle="取引先コード桁数" error="取引先コードは8桁でご入力ください" sqref="L16:S16" xr:uid="{00000000-0002-0000-0100-00000D000000}">
      <formula1>8</formula1>
    </dataValidation>
    <dataValidation type="textLength" imeMode="disabled" operator="equal" allowBlank="1" showInputMessage="1" showErrorMessage="1" errorTitle="品目コードの桁数" error="品目コードは6桁でご入力ください" sqref="B27:G27 B21:G21 B30:G30 B33:G33 B24:G24" xr:uid="{00000000-0002-0000-0100-00000E000000}">
      <formula1>6</formula1>
    </dataValidation>
    <dataValidation type="textLength" operator="equal" allowBlank="1" showInputMessage="1" showErrorMessage="1" errorTitle="登録番号の桁数" error="登録番号は13桁でご入力ください" sqref="U16 AH16" xr:uid="{00000000-0002-0000-0100-00000F000000}">
      <formula1>13</formula1>
    </dataValidation>
  </dataValidations>
  <pageMargins left="0.70866141732283472" right="0.31496062992125984" top="0.39370078740157483" bottom="0" header="0.31496062992125984" footer="0.31496062992125984"/>
  <pageSetup paperSize="9" scale="89" orientation="landscape" r:id="rId2"/>
  <ignoredErrors>
    <ignoredError sqref="B37:B39" numberStoredAsText="1"/>
  </ignoredError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単価契約チェック">
              <controlPr locked="0" defaultSize="0" autoFill="0" autoLine="0" autoPict="0">
                <anchor moveWithCells="1">
                  <from>
                    <xdr:col>48</xdr:col>
                    <xdr:colOff>66675</xdr:colOff>
                    <xdr:row>1</xdr:row>
                    <xdr:rowOff>66675</xdr:rowOff>
                  </from>
                  <to>
                    <xdr:col>49</xdr:col>
                    <xdr:colOff>104775</xdr:colOff>
                    <xdr:row>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6" name="Check Box 189">
              <controlPr defaultSize="0" autoFill="0" autoLine="0" autoPict="0">
                <anchor moveWithCells="1">
                  <from>
                    <xdr:col>33</xdr:col>
                    <xdr:colOff>190500</xdr:colOff>
                    <xdr:row>15</xdr:row>
                    <xdr:rowOff>28575</xdr:rowOff>
                  </from>
                  <to>
                    <xdr:col>35</xdr:col>
                    <xdr:colOff>114300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Q68"/>
  <sheetViews>
    <sheetView showGridLines="0" zoomScale="80" zoomScaleNormal="80" workbookViewId="0">
      <selection sqref="A1:A3"/>
    </sheetView>
  </sheetViews>
  <sheetFormatPr defaultColWidth="2.625" defaultRowHeight="13.5"/>
  <cols>
    <col min="1" max="1" width="58.375" style="16" customWidth="1"/>
    <col min="2" max="11" width="2.625" style="16"/>
    <col min="12" max="12" width="2.625" style="16" customWidth="1"/>
    <col min="13" max="16" width="2.625" style="16"/>
    <col min="17" max="17" width="2.625" style="16" customWidth="1"/>
    <col min="18" max="28" width="2.625" style="16"/>
    <col min="29" max="29" width="2.625" style="16" customWidth="1"/>
    <col min="30" max="32" width="2.625" style="16"/>
    <col min="33" max="35" width="2.625" style="16" customWidth="1"/>
    <col min="36" max="57" width="2.625" style="16"/>
    <col min="58" max="58" width="59.625" style="16" customWidth="1"/>
    <col min="59" max="59" width="2.625" style="16"/>
    <col min="60" max="60" width="2.625" style="16" customWidth="1"/>
    <col min="61" max="16384" width="2.625" style="16"/>
  </cols>
  <sheetData>
    <row r="1" spans="1:60" ht="21.95" customHeight="1" thickBot="1">
      <c r="A1" s="413" t="s">
        <v>55</v>
      </c>
      <c r="B1" s="17"/>
      <c r="R1" s="16" t="s">
        <v>0</v>
      </c>
      <c r="BE1" s="18" t="s">
        <v>1</v>
      </c>
    </row>
    <row r="2" spans="1:60" ht="21.95" customHeight="1" thickTop="1" thickBot="1">
      <c r="A2" s="413"/>
      <c r="B2" s="19" t="s">
        <v>1052</v>
      </c>
      <c r="Q2" s="20"/>
      <c r="R2" s="414"/>
      <c r="S2" s="415"/>
      <c r="T2" s="415"/>
      <c r="U2" s="415"/>
      <c r="V2" s="415"/>
      <c r="W2" s="415"/>
      <c r="X2" s="415"/>
      <c r="Y2" s="415"/>
      <c r="Z2" s="415"/>
      <c r="AA2" s="415"/>
      <c r="AB2" s="416"/>
      <c r="AC2" s="21" t="str">
        <f>MID(R2,5,2)</f>
        <v/>
      </c>
      <c r="AD2" s="22" t="str">
        <f>RIGHT(R2,2)</f>
        <v/>
      </c>
      <c r="AE2" s="22" t="str">
        <f>LEFT(R2,4)</f>
        <v/>
      </c>
      <c r="AF2" s="22">
        <f ca="1">MONTH(NOW())</f>
        <v>9</v>
      </c>
      <c r="AG2" s="22">
        <f ca="1">DAY(NOW())</f>
        <v>18</v>
      </c>
      <c r="AH2" s="22">
        <f ca="1">YEAR(NOW())-1</f>
        <v>2025</v>
      </c>
      <c r="AU2" s="22" t="b">
        <v>1</v>
      </c>
      <c r="AV2" s="22"/>
      <c r="AW2" s="47"/>
      <c r="AX2" s="48" t="s">
        <v>2</v>
      </c>
      <c r="AY2" s="47"/>
      <c r="AZ2" s="47"/>
      <c r="BA2" s="47"/>
      <c r="BB2" s="47"/>
      <c r="BC2" s="47"/>
      <c r="BD2" s="47"/>
      <c r="BE2" s="47"/>
    </row>
    <row r="3" spans="1:60" ht="8.1" customHeight="1" thickTop="1" thickBot="1">
      <c r="A3" s="413"/>
      <c r="AW3" s="399" t="b">
        <v>0</v>
      </c>
      <c r="AX3" s="399"/>
      <c r="AY3" s="399"/>
      <c r="AZ3" s="399"/>
      <c r="BA3" s="399"/>
      <c r="BB3" s="399"/>
      <c r="BC3" s="399"/>
      <c r="BD3" s="399"/>
      <c r="BE3" s="399"/>
    </row>
    <row r="4" spans="1:60" ht="21.95" customHeight="1" thickTop="1" thickBot="1">
      <c r="B4" s="23" t="s">
        <v>3</v>
      </c>
      <c r="L4" s="24"/>
      <c r="R4" s="219" t="s">
        <v>4</v>
      </c>
      <c r="S4" s="220"/>
      <c r="T4" s="220"/>
      <c r="U4" s="220"/>
      <c r="V4" s="220"/>
      <c r="W4" s="417" t="s">
        <v>50</v>
      </c>
      <c r="X4" s="418"/>
      <c r="Y4" s="418"/>
      <c r="Z4" s="418"/>
      <c r="AA4" s="418"/>
      <c r="AB4" s="418"/>
      <c r="AC4" s="418"/>
      <c r="AD4" s="418"/>
      <c r="AE4" s="418"/>
      <c r="AF4" s="418"/>
      <c r="AG4" s="419"/>
      <c r="AM4" s="22"/>
      <c r="AO4" s="198" t="s">
        <v>5</v>
      </c>
      <c r="AP4" s="198"/>
      <c r="AQ4" s="198"/>
      <c r="AR4" s="198"/>
      <c r="AS4" s="198"/>
      <c r="AT4" s="406"/>
      <c r="AU4" s="406"/>
      <c r="AV4" s="406"/>
      <c r="AW4" s="406"/>
      <c r="AX4" s="406"/>
      <c r="AZ4" s="217" t="s">
        <v>6</v>
      </c>
      <c r="BA4" s="218"/>
      <c r="BB4" s="374"/>
      <c r="BC4" s="423" t="s">
        <v>51</v>
      </c>
      <c r="BD4" s="424"/>
      <c r="BE4" s="425"/>
    </row>
    <row r="5" spans="1:60" ht="21.95" customHeight="1" thickTop="1" thickBot="1">
      <c r="Q5" s="22"/>
      <c r="R5" s="179"/>
      <c r="S5" s="180"/>
      <c r="T5" s="180"/>
      <c r="U5" s="180"/>
      <c r="V5" s="180"/>
      <c r="W5" s="420"/>
      <c r="X5" s="421"/>
      <c r="Y5" s="421"/>
      <c r="Z5" s="421"/>
      <c r="AA5" s="421"/>
      <c r="AB5" s="421"/>
      <c r="AC5" s="421"/>
      <c r="AD5" s="421"/>
      <c r="AE5" s="421"/>
      <c r="AF5" s="421"/>
      <c r="AG5" s="422"/>
      <c r="AH5" s="22" t="str">
        <f>VLOOKUP("事業部"&amp;IF(LEFT(F18,2)="","51",LEFT(F18,2)),[1]事業部参照範囲!$A$1:$BE$18,2,FALSE)</f>
        <v>その他情報!$U$3:$U$94</v>
      </c>
      <c r="AI5" s="25"/>
      <c r="AO5" s="348"/>
      <c r="AP5" s="348"/>
      <c r="AQ5" s="348"/>
      <c r="AR5" s="348"/>
      <c r="AS5" s="348"/>
      <c r="AT5" s="410"/>
      <c r="AU5" s="410"/>
      <c r="AV5" s="410"/>
      <c r="AW5" s="410"/>
      <c r="AX5" s="410"/>
      <c r="AZ5" s="217" t="s">
        <v>8</v>
      </c>
      <c r="BA5" s="218"/>
      <c r="BB5" s="374"/>
      <c r="BC5" s="426">
        <v>10</v>
      </c>
      <c r="BD5" s="427"/>
      <c r="BE5" s="50" t="s">
        <v>9</v>
      </c>
    </row>
    <row r="6" spans="1:60" ht="8.1" customHeight="1" thickTop="1"/>
    <row r="7" spans="1:60" ht="14.1" customHeight="1" thickBot="1">
      <c r="B7" s="428" t="s">
        <v>10</v>
      </c>
      <c r="C7" s="428"/>
      <c r="D7" s="428"/>
      <c r="E7" s="428"/>
      <c r="F7" s="428"/>
      <c r="G7" s="428"/>
      <c r="H7" s="428"/>
      <c r="I7" s="428"/>
      <c r="J7" s="428"/>
      <c r="K7" s="428"/>
      <c r="L7" s="428"/>
      <c r="M7" s="428"/>
      <c r="N7" s="428"/>
      <c r="O7" s="428"/>
      <c r="P7" s="428"/>
      <c r="Q7" s="428"/>
      <c r="R7" s="428"/>
      <c r="S7" s="428"/>
      <c r="T7" s="198" t="s">
        <v>11</v>
      </c>
      <c r="U7" s="198"/>
      <c r="V7" s="198"/>
      <c r="W7" s="198"/>
      <c r="X7" s="198"/>
      <c r="Y7" s="198"/>
      <c r="Z7" s="198"/>
      <c r="AA7" s="198"/>
      <c r="AB7" s="198"/>
      <c r="AC7" s="198"/>
      <c r="AD7" s="198"/>
      <c r="AE7" s="198"/>
      <c r="AF7" s="198"/>
      <c r="AG7" s="198"/>
      <c r="AH7" s="198"/>
      <c r="AI7" s="198"/>
      <c r="AJ7" s="198"/>
      <c r="AK7" s="198" t="s">
        <v>12</v>
      </c>
      <c r="AL7" s="198"/>
      <c r="AM7" s="198"/>
      <c r="AN7" s="198" t="s">
        <v>13</v>
      </c>
      <c r="AO7" s="198"/>
      <c r="AP7" s="198"/>
      <c r="AQ7" s="198"/>
      <c r="AR7" s="198"/>
      <c r="AS7" s="198"/>
      <c r="AT7" s="198"/>
      <c r="AU7" s="198"/>
      <c r="AV7" s="198"/>
      <c r="AW7" s="198" t="s">
        <v>14</v>
      </c>
      <c r="AX7" s="198"/>
      <c r="AY7" s="198"/>
      <c r="AZ7" s="198"/>
      <c r="BA7" s="198"/>
      <c r="BB7" s="198"/>
      <c r="BC7" s="198"/>
      <c r="BD7" s="198"/>
      <c r="BE7" s="198"/>
    </row>
    <row r="8" spans="1:60" ht="12" customHeight="1" thickTop="1" thickBot="1">
      <c r="B8" s="429" t="s">
        <v>15</v>
      </c>
      <c r="C8" s="430"/>
      <c r="D8" s="430"/>
      <c r="E8" s="98" t="s">
        <v>16</v>
      </c>
      <c r="F8" s="431"/>
      <c r="G8" s="431"/>
      <c r="H8" s="431"/>
      <c r="I8" s="431"/>
      <c r="J8" s="431"/>
      <c r="K8" s="431"/>
      <c r="L8" s="431"/>
      <c r="M8" s="431"/>
      <c r="N8" s="431"/>
      <c r="O8" s="431"/>
      <c r="P8" s="431"/>
      <c r="Q8" s="431"/>
      <c r="R8" s="431"/>
      <c r="S8" s="432"/>
      <c r="T8" s="238"/>
      <c r="U8" s="391"/>
      <c r="V8" s="391"/>
      <c r="W8" s="391"/>
      <c r="X8" s="391"/>
      <c r="Y8" s="391"/>
      <c r="Z8" s="391"/>
      <c r="AA8" s="391"/>
      <c r="AB8" s="391"/>
      <c r="AC8" s="391"/>
      <c r="AD8" s="391"/>
      <c r="AE8" s="391"/>
      <c r="AF8" s="391"/>
      <c r="AG8" s="391"/>
      <c r="AH8" s="391"/>
      <c r="AI8" s="391"/>
      <c r="AJ8" s="391"/>
      <c r="AK8" s="198"/>
      <c r="AL8" s="198"/>
      <c r="AM8" s="198"/>
      <c r="AN8" s="198"/>
      <c r="AO8" s="198"/>
      <c r="AP8" s="198"/>
      <c r="AQ8" s="198"/>
      <c r="AR8" s="198"/>
      <c r="AS8" s="198"/>
      <c r="AT8" s="198"/>
      <c r="AU8" s="198"/>
      <c r="AV8" s="198"/>
      <c r="AW8" s="198"/>
      <c r="AX8" s="198"/>
      <c r="AY8" s="198"/>
      <c r="AZ8" s="198"/>
      <c r="BA8" s="198"/>
      <c r="BB8" s="198"/>
      <c r="BC8" s="198"/>
      <c r="BD8" s="198"/>
      <c r="BE8" s="198"/>
    </row>
    <row r="9" spans="1:60" ht="12" customHeight="1" thickTop="1">
      <c r="B9" s="434"/>
      <c r="C9" s="435"/>
      <c r="D9" s="435"/>
      <c r="E9" s="435"/>
      <c r="F9" s="435"/>
      <c r="G9" s="435"/>
      <c r="H9" s="435"/>
      <c r="I9" s="435"/>
      <c r="J9" s="435"/>
      <c r="K9" s="435"/>
      <c r="L9" s="435"/>
      <c r="M9" s="435"/>
      <c r="N9" s="435"/>
      <c r="O9" s="435"/>
      <c r="P9" s="435"/>
      <c r="Q9" s="435"/>
      <c r="R9" s="435"/>
      <c r="S9" s="436"/>
      <c r="T9" s="441"/>
      <c r="U9" s="442"/>
      <c r="V9" s="442"/>
      <c r="W9" s="442"/>
      <c r="X9" s="442"/>
      <c r="Y9" s="442"/>
      <c r="Z9" s="442"/>
      <c r="AA9" s="442"/>
      <c r="AB9" s="442"/>
      <c r="AC9" s="442"/>
      <c r="AD9" s="442"/>
      <c r="AE9" s="442"/>
      <c r="AF9" s="442"/>
      <c r="AG9" s="442"/>
      <c r="AH9" s="442"/>
      <c r="AI9" s="442"/>
      <c r="AJ9" s="443"/>
      <c r="AK9" s="390" t="s">
        <v>17</v>
      </c>
      <c r="AL9" s="198"/>
      <c r="AM9" s="198"/>
      <c r="AN9" s="198"/>
      <c r="AO9" s="198"/>
      <c r="AP9" s="198"/>
      <c r="AQ9" s="198"/>
      <c r="AR9" s="198"/>
      <c r="AS9" s="198"/>
      <c r="AT9" s="198" t="s">
        <v>17</v>
      </c>
      <c r="AU9" s="198"/>
      <c r="AV9" s="198"/>
      <c r="AW9" s="198"/>
      <c r="AX9" s="198"/>
      <c r="AY9" s="198"/>
      <c r="AZ9" s="198"/>
      <c r="BA9" s="198"/>
      <c r="BB9" s="198"/>
      <c r="BC9" s="198" t="s">
        <v>17</v>
      </c>
      <c r="BD9" s="198"/>
      <c r="BE9" s="198"/>
      <c r="BH9" s="433"/>
    </row>
    <row r="10" spans="1:60" ht="12" customHeight="1" thickBot="1">
      <c r="B10" s="434"/>
      <c r="C10" s="435"/>
      <c r="D10" s="435"/>
      <c r="E10" s="435"/>
      <c r="F10" s="435"/>
      <c r="G10" s="435"/>
      <c r="H10" s="435"/>
      <c r="I10" s="435"/>
      <c r="J10" s="435"/>
      <c r="K10" s="435"/>
      <c r="L10" s="435"/>
      <c r="M10" s="435"/>
      <c r="N10" s="435"/>
      <c r="O10" s="435"/>
      <c r="P10" s="435"/>
      <c r="Q10" s="435"/>
      <c r="R10" s="435"/>
      <c r="S10" s="436"/>
      <c r="T10" s="444"/>
      <c r="U10" s="445"/>
      <c r="V10" s="445"/>
      <c r="W10" s="445"/>
      <c r="X10" s="445"/>
      <c r="Y10" s="445"/>
      <c r="Z10" s="445"/>
      <c r="AA10" s="445"/>
      <c r="AB10" s="445"/>
      <c r="AC10" s="445"/>
      <c r="AD10" s="445"/>
      <c r="AE10" s="445"/>
      <c r="AF10" s="445"/>
      <c r="AG10" s="445"/>
      <c r="AH10" s="445"/>
      <c r="AI10" s="445"/>
      <c r="AJ10" s="446"/>
      <c r="AK10" s="390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  <c r="BH10" s="433"/>
    </row>
    <row r="11" spans="1:60" ht="13.5" customHeight="1" thickTop="1">
      <c r="B11" s="434"/>
      <c r="C11" s="435"/>
      <c r="D11" s="435"/>
      <c r="E11" s="435"/>
      <c r="F11" s="435"/>
      <c r="G11" s="435"/>
      <c r="H11" s="435"/>
      <c r="I11" s="435"/>
      <c r="J11" s="435"/>
      <c r="K11" s="435"/>
      <c r="L11" s="435"/>
      <c r="M11" s="435"/>
      <c r="N11" s="435"/>
      <c r="O11" s="435"/>
      <c r="P11" s="435"/>
      <c r="Q11" s="435"/>
      <c r="R11" s="435"/>
      <c r="S11" s="436"/>
      <c r="T11" s="437" t="s">
        <v>18</v>
      </c>
      <c r="U11" s="438"/>
      <c r="V11" s="438"/>
      <c r="W11" s="438"/>
      <c r="X11" s="438"/>
      <c r="Y11" s="438"/>
      <c r="Z11" s="438"/>
      <c r="AA11" s="438"/>
      <c r="AB11" s="438"/>
      <c r="AC11" s="438"/>
      <c r="AD11" s="438"/>
      <c r="AE11" s="438"/>
      <c r="AF11" s="438"/>
      <c r="AG11" s="438"/>
      <c r="AH11" s="438"/>
      <c r="AI11" s="438"/>
      <c r="AJ11" s="438"/>
      <c r="AK11" s="363"/>
      <c r="AL11" s="363"/>
      <c r="AM11" s="363"/>
      <c r="AN11" s="363"/>
      <c r="AO11" s="363"/>
      <c r="AP11" s="363"/>
      <c r="AQ11" s="363"/>
      <c r="AR11" s="363"/>
      <c r="AS11" s="363"/>
      <c r="AT11" s="363"/>
      <c r="AU11" s="363"/>
      <c r="AV11" s="363"/>
      <c r="AW11" s="363"/>
      <c r="AX11" s="363"/>
      <c r="AY11" s="363"/>
      <c r="AZ11" s="363"/>
      <c r="BA11" s="363"/>
      <c r="BB11" s="363"/>
      <c r="BC11" s="363"/>
      <c r="BD11" s="363"/>
      <c r="BE11" s="363"/>
    </row>
    <row r="12" spans="1:60" ht="13.5" customHeight="1">
      <c r="B12" s="461" t="s">
        <v>19</v>
      </c>
      <c r="C12" s="462"/>
      <c r="D12" s="462"/>
      <c r="E12" s="463"/>
      <c r="F12" s="463"/>
      <c r="G12" s="463"/>
      <c r="H12" s="463"/>
      <c r="I12" s="463"/>
      <c r="J12" s="463"/>
      <c r="K12" s="463"/>
      <c r="L12" s="463"/>
      <c r="M12" s="463"/>
      <c r="N12" s="463"/>
      <c r="O12" s="463"/>
      <c r="P12" s="463"/>
      <c r="Q12" s="463"/>
      <c r="R12" s="463"/>
      <c r="S12" s="464"/>
      <c r="T12" s="439"/>
      <c r="U12" s="440"/>
      <c r="V12" s="440"/>
      <c r="W12" s="440"/>
      <c r="X12" s="440"/>
      <c r="Y12" s="440"/>
      <c r="Z12" s="440"/>
      <c r="AA12" s="440"/>
      <c r="AB12" s="440"/>
      <c r="AC12" s="440"/>
      <c r="AD12" s="440"/>
      <c r="AE12" s="440"/>
      <c r="AF12" s="440"/>
      <c r="AG12" s="440"/>
      <c r="AH12" s="440"/>
      <c r="AI12" s="440"/>
      <c r="AJ12" s="440"/>
      <c r="AK12" s="363"/>
      <c r="AL12" s="363"/>
      <c r="AM12" s="363"/>
      <c r="AN12" s="363"/>
      <c r="AO12" s="363"/>
      <c r="AP12" s="363"/>
      <c r="AQ12" s="363"/>
      <c r="AR12" s="363"/>
      <c r="AS12" s="363"/>
      <c r="AT12" s="363"/>
      <c r="AU12" s="363"/>
      <c r="AV12" s="363"/>
      <c r="AW12" s="363"/>
      <c r="AX12" s="363"/>
      <c r="AY12" s="363"/>
      <c r="AZ12" s="363"/>
      <c r="BA12" s="363"/>
      <c r="BB12" s="363"/>
      <c r="BC12" s="363"/>
      <c r="BD12" s="363"/>
      <c r="BE12" s="363"/>
    </row>
    <row r="13" spans="1:60" ht="14.25" customHeight="1">
      <c r="B13" s="465"/>
      <c r="C13" s="466"/>
      <c r="D13" s="466"/>
      <c r="E13" s="466"/>
      <c r="F13" s="466"/>
      <c r="G13" s="466"/>
      <c r="H13" s="466"/>
      <c r="I13" s="466"/>
      <c r="J13" s="466"/>
      <c r="K13" s="466"/>
      <c r="L13" s="466"/>
      <c r="M13" s="466"/>
      <c r="N13" s="466"/>
      <c r="O13" s="466"/>
      <c r="P13" s="466"/>
      <c r="Q13" s="466"/>
      <c r="R13" s="467" t="s">
        <v>56</v>
      </c>
      <c r="S13" s="468"/>
      <c r="T13" s="439"/>
      <c r="U13" s="440"/>
      <c r="V13" s="440"/>
      <c r="W13" s="440"/>
      <c r="X13" s="440"/>
      <c r="Y13" s="440"/>
      <c r="Z13" s="440"/>
      <c r="AA13" s="440"/>
      <c r="AB13" s="440"/>
      <c r="AC13" s="440"/>
      <c r="AD13" s="440"/>
      <c r="AE13" s="440"/>
      <c r="AF13" s="440"/>
      <c r="AG13" s="440"/>
      <c r="AH13" s="440"/>
      <c r="AI13" s="440"/>
      <c r="AJ13" s="440"/>
      <c r="AK13" s="363"/>
      <c r="AL13" s="363"/>
      <c r="AM13" s="363"/>
      <c r="AN13" s="363"/>
      <c r="AO13" s="363"/>
      <c r="AP13" s="363"/>
      <c r="AQ13" s="363"/>
      <c r="AR13" s="363"/>
      <c r="AS13" s="363"/>
      <c r="AT13" s="363"/>
      <c r="AU13" s="363"/>
      <c r="AV13" s="363"/>
      <c r="AW13" s="363"/>
      <c r="AX13" s="363"/>
      <c r="AY13" s="363"/>
      <c r="AZ13" s="363"/>
      <c r="BA13" s="363"/>
      <c r="BB13" s="363"/>
      <c r="BC13" s="363"/>
      <c r="BD13" s="363"/>
      <c r="BE13" s="363"/>
    </row>
    <row r="14" spans="1:60" ht="13.5" customHeight="1">
      <c r="B14" s="469"/>
      <c r="C14" s="470"/>
      <c r="D14" s="470"/>
      <c r="E14" s="470"/>
      <c r="F14" s="470"/>
      <c r="G14" s="470"/>
      <c r="H14" s="470"/>
      <c r="I14" s="470"/>
      <c r="J14" s="470"/>
      <c r="K14" s="470"/>
      <c r="L14" s="470"/>
      <c r="M14" s="470"/>
      <c r="N14" s="470"/>
      <c r="O14" s="470"/>
      <c r="P14" s="470"/>
      <c r="Q14" s="470"/>
      <c r="R14" s="467"/>
      <c r="S14" s="468"/>
      <c r="T14" s="390" t="s">
        <v>21</v>
      </c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447" t="s">
        <v>52</v>
      </c>
      <c r="AI14" s="447"/>
      <c r="AJ14" s="447"/>
      <c r="AK14" s="363"/>
      <c r="AL14" s="363"/>
      <c r="AM14" s="363"/>
      <c r="AN14" s="363"/>
      <c r="AO14" s="363"/>
      <c r="AP14" s="363"/>
      <c r="AQ14" s="363"/>
      <c r="AR14" s="363"/>
      <c r="AS14" s="363"/>
      <c r="AT14" s="363"/>
      <c r="AU14" s="363"/>
      <c r="AV14" s="363"/>
      <c r="AW14" s="363"/>
      <c r="AX14" s="363"/>
      <c r="AY14" s="363"/>
      <c r="AZ14" s="363"/>
      <c r="BA14" s="363"/>
      <c r="BB14" s="363"/>
      <c r="BC14" s="363"/>
      <c r="BD14" s="363"/>
      <c r="BE14" s="363"/>
      <c r="BH14" s="448"/>
    </row>
    <row r="15" spans="1:60" ht="13.5" customHeight="1" thickBot="1">
      <c r="B15" s="449" t="s">
        <v>23</v>
      </c>
      <c r="C15" s="450"/>
      <c r="D15" s="451"/>
      <c r="E15" s="451"/>
      <c r="F15" s="451"/>
      <c r="G15" s="451"/>
      <c r="H15" s="451"/>
      <c r="I15" s="451"/>
      <c r="J15" s="451"/>
      <c r="K15" s="451"/>
      <c r="L15" s="451"/>
      <c r="M15" s="451"/>
      <c r="N15" s="451"/>
      <c r="O15" s="451"/>
      <c r="P15" s="451"/>
      <c r="Q15" s="451"/>
      <c r="R15" s="451"/>
      <c r="S15" s="452"/>
      <c r="T15" s="238"/>
      <c r="U15" s="391"/>
      <c r="V15" s="391"/>
      <c r="W15" s="391"/>
      <c r="X15" s="391"/>
      <c r="Y15" s="391"/>
      <c r="Z15" s="391"/>
      <c r="AA15" s="391"/>
      <c r="AB15" s="391"/>
      <c r="AC15" s="391"/>
      <c r="AD15" s="391"/>
      <c r="AE15" s="391"/>
      <c r="AF15" s="391"/>
      <c r="AG15" s="391"/>
      <c r="AH15" s="392"/>
      <c r="AI15" s="392"/>
      <c r="AJ15" s="392"/>
      <c r="AK15" s="363"/>
      <c r="AL15" s="363"/>
      <c r="AM15" s="363"/>
      <c r="AN15" s="363"/>
      <c r="AO15" s="363"/>
      <c r="AP15" s="363"/>
      <c r="AQ15" s="363"/>
      <c r="AR15" s="364"/>
      <c r="AS15" s="364"/>
      <c r="AT15" s="364"/>
      <c r="AU15" s="364"/>
      <c r="AV15" s="364"/>
      <c r="AW15" s="364"/>
      <c r="AX15" s="364"/>
      <c r="AY15" s="364"/>
      <c r="AZ15" s="364"/>
      <c r="BA15" s="364"/>
      <c r="BB15" s="364"/>
      <c r="BC15" s="364"/>
      <c r="BD15" s="364"/>
      <c r="BE15" s="364"/>
      <c r="BH15" s="448"/>
    </row>
    <row r="16" spans="1:60" ht="21.95" customHeight="1" thickTop="1" thickBot="1">
      <c r="B16" s="325" t="s">
        <v>24</v>
      </c>
      <c r="C16" s="325"/>
      <c r="D16" s="325"/>
      <c r="E16" s="325"/>
      <c r="F16" s="325"/>
      <c r="G16" s="325"/>
      <c r="H16" s="325"/>
      <c r="I16" s="325"/>
      <c r="J16" s="325"/>
      <c r="K16" s="179"/>
      <c r="L16" s="453"/>
      <c r="M16" s="454"/>
      <c r="N16" s="454"/>
      <c r="O16" s="454"/>
      <c r="P16" s="454"/>
      <c r="Q16" s="454"/>
      <c r="R16" s="454"/>
      <c r="S16" s="455"/>
      <c r="T16" s="69" t="s">
        <v>53</v>
      </c>
      <c r="U16" s="456"/>
      <c r="V16" s="456"/>
      <c r="W16" s="456"/>
      <c r="X16" s="456"/>
      <c r="Y16" s="456"/>
      <c r="Z16" s="456"/>
      <c r="AA16" s="456"/>
      <c r="AB16" s="456"/>
      <c r="AC16" s="456"/>
      <c r="AD16" s="456"/>
      <c r="AE16" s="456"/>
      <c r="AF16" s="456"/>
      <c r="AG16" s="456"/>
      <c r="AH16" s="456"/>
      <c r="AI16" s="456"/>
      <c r="AJ16" s="457"/>
      <c r="AK16" s="390" t="s">
        <v>57</v>
      </c>
      <c r="AL16" s="198"/>
      <c r="AM16" s="198"/>
      <c r="AN16" s="198"/>
      <c r="AO16" s="198"/>
      <c r="AP16" s="198"/>
      <c r="AQ16" s="217"/>
      <c r="AR16" s="458"/>
      <c r="AS16" s="459"/>
      <c r="AT16" s="459"/>
      <c r="AU16" s="459"/>
      <c r="AV16" s="459"/>
      <c r="AW16" s="459"/>
      <c r="AX16" s="459"/>
      <c r="AY16" s="459"/>
      <c r="AZ16" s="459"/>
      <c r="BA16" s="459"/>
      <c r="BB16" s="459"/>
      <c r="BC16" s="459"/>
      <c r="BD16" s="459"/>
      <c r="BE16" s="460"/>
      <c r="BH16" s="70"/>
    </row>
    <row r="17" spans="1:73" ht="7.5" customHeight="1" thickTop="1" thickBot="1">
      <c r="AI17" s="22" t="b">
        <v>0</v>
      </c>
    </row>
    <row r="18" spans="1:73" ht="21.95" customHeight="1" thickTop="1" thickBot="1">
      <c r="B18" s="217" t="s">
        <v>26</v>
      </c>
      <c r="C18" s="218"/>
      <c r="D18" s="218"/>
      <c r="E18" s="374"/>
      <c r="F18" s="471"/>
      <c r="G18" s="472"/>
      <c r="H18" s="472"/>
      <c r="I18" s="472"/>
      <c r="J18" s="472"/>
      <c r="K18" s="472"/>
      <c r="L18" s="472"/>
      <c r="M18" s="472"/>
      <c r="N18" s="472"/>
      <c r="O18" s="472"/>
      <c r="P18" s="472"/>
      <c r="Q18" s="472"/>
      <c r="R18" s="472"/>
      <c r="S18" s="472"/>
      <c r="T18" s="472"/>
      <c r="U18" s="472"/>
      <c r="V18" s="472"/>
      <c r="W18" s="472"/>
      <c r="X18" s="472"/>
      <c r="Y18" s="472"/>
      <c r="Z18" s="472"/>
      <c r="AA18" s="472"/>
      <c r="AB18" s="472"/>
      <c r="AC18" s="472"/>
      <c r="AD18" s="472"/>
      <c r="AE18" s="473"/>
      <c r="AF18" s="230" t="s">
        <v>27</v>
      </c>
      <c r="AG18" s="218"/>
      <c r="AH18" s="218"/>
      <c r="AI18" s="374"/>
      <c r="AJ18" s="474"/>
      <c r="AK18" s="475"/>
      <c r="AL18" s="475"/>
      <c r="AM18" s="475"/>
      <c r="AN18" s="475"/>
      <c r="AO18" s="475"/>
      <c r="AP18" s="475"/>
      <c r="AQ18" s="475"/>
      <c r="AR18" s="475"/>
      <c r="AS18" s="476"/>
      <c r="AT18" s="477"/>
      <c r="AU18" s="478"/>
      <c r="AV18" s="478"/>
      <c r="AW18" s="478"/>
      <c r="AX18" s="478"/>
      <c r="AY18" s="478"/>
      <c r="AZ18" s="478"/>
      <c r="BA18" s="478"/>
      <c r="BB18" s="478"/>
      <c r="BC18" s="478"/>
      <c r="BD18" s="478"/>
      <c r="BE18" s="478"/>
    </row>
    <row r="19" spans="1:73" ht="21.95" customHeight="1" thickTop="1">
      <c r="B19" s="370" t="s">
        <v>28</v>
      </c>
      <c r="C19" s="370"/>
      <c r="D19" s="370"/>
      <c r="E19" s="370"/>
      <c r="F19" s="370"/>
      <c r="G19" s="370"/>
      <c r="H19" s="370"/>
      <c r="I19" s="370"/>
      <c r="J19" s="370"/>
      <c r="K19" s="370"/>
      <c r="L19" s="370"/>
      <c r="M19" s="370"/>
      <c r="N19" s="370"/>
      <c r="O19" s="370"/>
      <c r="P19" s="265" t="s">
        <v>29</v>
      </c>
      <c r="Q19" s="265"/>
      <c r="R19" s="275" t="s">
        <v>30</v>
      </c>
      <c r="S19" s="267"/>
      <c r="T19" s="267"/>
      <c r="U19" s="267"/>
      <c r="V19" s="265" t="s">
        <v>31</v>
      </c>
      <c r="W19" s="265"/>
      <c r="X19" s="265"/>
      <c r="Y19" s="265"/>
      <c r="Z19" s="265"/>
      <c r="AA19" s="265"/>
      <c r="AB19" s="265"/>
      <c r="AC19" s="265"/>
      <c r="AD19" s="265"/>
      <c r="AE19" s="265" t="s">
        <v>32</v>
      </c>
      <c r="AF19" s="265"/>
      <c r="AG19" s="265"/>
      <c r="AH19" s="265"/>
      <c r="AI19" s="265"/>
      <c r="AJ19" s="265"/>
      <c r="AK19" s="265"/>
      <c r="AL19" s="265"/>
      <c r="AM19" s="265"/>
      <c r="AN19" s="265"/>
      <c r="AO19" s="265"/>
      <c r="AP19" s="271" t="s">
        <v>33</v>
      </c>
      <c r="AQ19" s="271"/>
      <c r="AR19" s="271"/>
      <c r="AS19" s="271"/>
      <c r="AT19" s="271"/>
      <c r="AU19" s="271"/>
      <c r="AV19" s="271"/>
      <c r="AW19" s="271"/>
      <c r="AX19" s="265" t="s">
        <v>34</v>
      </c>
      <c r="AY19" s="265"/>
      <c r="AZ19" s="265"/>
      <c r="BA19" s="265"/>
      <c r="BB19" s="265"/>
      <c r="BC19" s="265"/>
      <c r="BD19" s="265"/>
      <c r="BE19" s="265"/>
    </row>
    <row r="20" spans="1:73" ht="21.95" customHeight="1" thickBot="1">
      <c r="B20" s="372" t="s">
        <v>35</v>
      </c>
      <c r="C20" s="372"/>
      <c r="D20" s="372"/>
      <c r="E20" s="372"/>
      <c r="F20" s="372"/>
      <c r="G20" s="372"/>
      <c r="H20" s="372"/>
      <c r="I20" s="372"/>
      <c r="J20" s="372"/>
      <c r="K20" s="372"/>
      <c r="L20" s="372"/>
      <c r="M20" s="372"/>
      <c r="N20" s="372"/>
      <c r="O20" s="372"/>
      <c r="P20" s="266"/>
      <c r="Q20" s="266"/>
      <c r="R20" s="267"/>
      <c r="S20" s="267"/>
      <c r="T20" s="267"/>
      <c r="U20" s="267"/>
      <c r="V20" s="266"/>
      <c r="W20" s="266"/>
      <c r="X20" s="266"/>
      <c r="Y20" s="266"/>
      <c r="Z20" s="266"/>
      <c r="AA20" s="266"/>
      <c r="AB20" s="266"/>
      <c r="AC20" s="266"/>
      <c r="AD20" s="266"/>
      <c r="AE20" s="266"/>
      <c r="AF20" s="266"/>
      <c r="AG20" s="266"/>
      <c r="AH20" s="266"/>
      <c r="AI20" s="266"/>
      <c r="AJ20" s="266"/>
      <c r="AK20" s="266"/>
      <c r="AL20" s="266"/>
      <c r="AM20" s="266"/>
      <c r="AN20" s="266"/>
      <c r="AO20" s="266"/>
      <c r="AP20" s="267" t="s">
        <v>36</v>
      </c>
      <c r="AQ20" s="267"/>
      <c r="AR20" s="267"/>
      <c r="AS20" s="267"/>
      <c r="AT20" s="267"/>
      <c r="AU20" s="267"/>
      <c r="AV20" s="267"/>
      <c r="AW20" s="267"/>
      <c r="AX20" s="358"/>
      <c r="AY20" s="358"/>
      <c r="AZ20" s="358"/>
      <c r="BA20" s="358"/>
      <c r="BB20" s="358"/>
      <c r="BC20" s="358"/>
      <c r="BD20" s="358"/>
      <c r="BE20" s="358"/>
    </row>
    <row r="21" spans="1:73" ht="24" customHeight="1" thickTop="1" thickBot="1">
      <c r="B21" s="499"/>
      <c r="C21" s="500"/>
      <c r="D21" s="500"/>
      <c r="E21" s="500"/>
      <c r="F21" s="500"/>
      <c r="G21" s="501"/>
      <c r="H21" s="94"/>
      <c r="I21" s="502"/>
      <c r="J21" s="503"/>
      <c r="K21" s="504"/>
      <c r="L21" s="95" t="str">
        <f>IF(I21&lt;&gt;"","－","")</f>
        <v/>
      </c>
      <c r="M21" s="502"/>
      <c r="N21" s="503"/>
      <c r="O21" s="504"/>
      <c r="P21" s="505"/>
      <c r="Q21" s="505"/>
      <c r="R21" s="506"/>
      <c r="S21" s="506"/>
      <c r="T21" s="506"/>
      <c r="U21" s="506"/>
      <c r="V21" s="507"/>
      <c r="W21" s="507"/>
      <c r="X21" s="507"/>
      <c r="Y21" s="507"/>
      <c r="Z21" s="507"/>
      <c r="AA21" s="507"/>
      <c r="AB21" s="507"/>
      <c r="AC21" s="507"/>
      <c r="AD21" s="507"/>
      <c r="AE21" s="479">
        <f t="shared" ref="AE21" si="0">R21*V21</f>
        <v>0</v>
      </c>
      <c r="AF21" s="479"/>
      <c r="AG21" s="479"/>
      <c r="AH21" s="479"/>
      <c r="AI21" s="479"/>
      <c r="AJ21" s="479"/>
      <c r="AK21" s="479"/>
      <c r="AL21" s="479"/>
      <c r="AM21" s="479"/>
      <c r="AN21" s="479"/>
      <c r="AO21" s="479"/>
      <c r="AP21" s="480"/>
      <c r="AQ21" s="481"/>
      <c r="AR21" s="481"/>
      <c r="AS21" s="481"/>
      <c r="AT21" s="481"/>
      <c r="AU21" s="481"/>
      <c r="AV21" s="481"/>
      <c r="AW21" s="482"/>
      <c r="AX21" s="483" t="s">
        <v>37</v>
      </c>
      <c r="AY21" s="483"/>
      <c r="AZ21" s="483"/>
      <c r="BA21" s="483"/>
      <c r="BB21" s="483"/>
      <c r="BC21" s="483"/>
      <c r="BD21" s="483"/>
      <c r="BE21" s="484"/>
    </row>
    <row r="22" spans="1:73" ht="15.95" customHeight="1" thickTop="1" thickBot="1">
      <c r="A22" s="22" t="str">
        <f>IF(OR(AND(LEFT($B$21,1)="D",$Q$5="1"),AND(LEFT($B$21,1)="D",$Q$5="2"),,AND(LEFT($B$21,1)="C",$Q$5="3"))=TRUE,"ERROR","")</f>
        <v/>
      </c>
      <c r="B22" s="434" t="str">
        <f ca="1">IF(B21="","",IF($AJ$18="",VLOOKUP(B21,[1]品目マスタ!$A$3:$B$2000,2,FALSE),IF(COUNTIF(INDIRECT($AH$5),B21),IF(ISERROR(VLOOKUP(B21,[1]品目マスタ!$A$3:$B$2000,2,FALSE)),"品目コード間違い",VLOOKUP(B21,[1]品目マスタ!$A$3:$B$2000,2,FALSE)),"品目コード間違い")))</f>
        <v/>
      </c>
      <c r="C22" s="435"/>
      <c r="D22" s="435"/>
      <c r="E22" s="435"/>
      <c r="F22" s="435"/>
      <c r="G22" s="435"/>
      <c r="H22" s="435"/>
      <c r="I22" s="435"/>
      <c r="J22" s="435"/>
      <c r="K22" s="435"/>
      <c r="L22" s="435"/>
      <c r="M22" s="435"/>
      <c r="N22" s="435"/>
      <c r="O22" s="436"/>
      <c r="P22" s="505"/>
      <c r="Q22" s="505"/>
      <c r="R22" s="506"/>
      <c r="S22" s="506"/>
      <c r="T22" s="506"/>
      <c r="U22" s="506"/>
      <c r="V22" s="507"/>
      <c r="W22" s="507"/>
      <c r="X22" s="507"/>
      <c r="Y22" s="507"/>
      <c r="Z22" s="507"/>
      <c r="AA22" s="507"/>
      <c r="AB22" s="507"/>
      <c r="AC22" s="507"/>
      <c r="AD22" s="507"/>
      <c r="AE22" s="479"/>
      <c r="AF22" s="479"/>
      <c r="AG22" s="479"/>
      <c r="AH22" s="479"/>
      <c r="AI22" s="479"/>
      <c r="AJ22" s="479"/>
      <c r="AK22" s="479"/>
      <c r="AL22" s="479"/>
      <c r="AM22" s="479"/>
      <c r="AN22" s="479"/>
      <c r="AO22" s="479"/>
      <c r="AP22" s="485" t="str">
        <f>IF(AP21="","",IF(ISERROR(VLOOKUP(AP21,[1]メーカーマスタ!$A$3:$B$1000,2,FALSE)),"メーカーコード間違い",VLOOKUP(AP21,[1]メーカーマスタ!$A$3:$B$1000,2,FALSE)))</f>
        <v/>
      </c>
      <c r="AQ22" s="486"/>
      <c r="AR22" s="486"/>
      <c r="AS22" s="486"/>
      <c r="AT22" s="486"/>
      <c r="AU22" s="486"/>
      <c r="AV22" s="486"/>
      <c r="AW22" s="487"/>
      <c r="AX22" s="489"/>
      <c r="AY22" s="490"/>
      <c r="AZ22" s="490"/>
      <c r="BA22" s="490"/>
      <c r="BB22" s="490"/>
      <c r="BC22" s="490"/>
      <c r="BD22" s="490"/>
      <c r="BE22" s="491"/>
    </row>
    <row r="23" spans="1:73" ht="15.95" customHeight="1" thickTop="1" thickBot="1">
      <c r="A23" s="22"/>
      <c r="B23" s="495"/>
      <c r="C23" s="496"/>
      <c r="D23" s="496"/>
      <c r="E23" s="496"/>
      <c r="F23" s="496"/>
      <c r="G23" s="496"/>
      <c r="H23" s="497"/>
      <c r="I23" s="496"/>
      <c r="J23" s="496"/>
      <c r="K23" s="496"/>
      <c r="L23" s="497"/>
      <c r="M23" s="496"/>
      <c r="N23" s="496"/>
      <c r="O23" s="498"/>
      <c r="P23" s="505"/>
      <c r="Q23" s="505"/>
      <c r="R23" s="506"/>
      <c r="S23" s="506"/>
      <c r="T23" s="506"/>
      <c r="U23" s="506"/>
      <c r="V23" s="507"/>
      <c r="W23" s="507"/>
      <c r="X23" s="507"/>
      <c r="Y23" s="507"/>
      <c r="Z23" s="507"/>
      <c r="AA23" s="507"/>
      <c r="AB23" s="507"/>
      <c r="AC23" s="507"/>
      <c r="AD23" s="507"/>
      <c r="AE23" s="479"/>
      <c r="AF23" s="479"/>
      <c r="AG23" s="479"/>
      <c r="AH23" s="479"/>
      <c r="AI23" s="479"/>
      <c r="AJ23" s="479"/>
      <c r="AK23" s="479"/>
      <c r="AL23" s="479"/>
      <c r="AM23" s="479"/>
      <c r="AN23" s="479"/>
      <c r="AO23" s="479"/>
      <c r="AP23" s="488"/>
      <c r="AQ23" s="435"/>
      <c r="AR23" s="435"/>
      <c r="AS23" s="435"/>
      <c r="AT23" s="435"/>
      <c r="AU23" s="435"/>
      <c r="AV23" s="435"/>
      <c r="AW23" s="436"/>
      <c r="AX23" s="492"/>
      <c r="AY23" s="493"/>
      <c r="AZ23" s="493"/>
      <c r="BA23" s="493"/>
      <c r="BB23" s="493"/>
      <c r="BC23" s="493"/>
      <c r="BD23" s="493"/>
      <c r="BE23" s="494"/>
    </row>
    <row r="24" spans="1:73" ht="24" customHeight="1" thickTop="1" thickBot="1">
      <c r="B24" s="499"/>
      <c r="C24" s="500"/>
      <c r="D24" s="500"/>
      <c r="E24" s="500"/>
      <c r="F24" s="500"/>
      <c r="G24" s="501"/>
      <c r="H24" s="96"/>
      <c r="I24" s="502"/>
      <c r="J24" s="503"/>
      <c r="K24" s="504"/>
      <c r="L24" s="97" t="str">
        <f>IF(I24&lt;&gt;"","－","")</f>
        <v/>
      </c>
      <c r="M24" s="502"/>
      <c r="N24" s="503"/>
      <c r="O24" s="504"/>
      <c r="P24" s="505"/>
      <c r="Q24" s="505"/>
      <c r="R24" s="506"/>
      <c r="S24" s="506"/>
      <c r="T24" s="506"/>
      <c r="U24" s="506"/>
      <c r="V24" s="507"/>
      <c r="W24" s="507"/>
      <c r="X24" s="507"/>
      <c r="Y24" s="507"/>
      <c r="Z24" s="507"/>
      <c r="AA24" s="507"/>
      <c r="AB24" s="507"/>
      <c r="AC24" s="507"/>
      <c r="AD24" s="507"/>
      <c r="AE24" s="479">
        <f t="shared" ref="AE24" si="1">R24*V24</f>
        <v>0</v>
      </c>
      <c r="AF24" s="479"/>
      <c r="AG24" s="479"/>
      <c r="AH24" s="479"/>
      <c r="AI24" s="479"/>
      <c r="AJ24" s="479"/>
      <c r="AK24" s="479"/>
      <c r="AL24" s="479"/>
      <c r="AM24" s="479"/>
      <c r="AN24" s="479"/>
      <c r="AO24" s="479"/>
      <c r="AP24" s="480"/>
      <c r="AQ24" s="481"/>
      <c r="AR24" s="481"/>
      <c r="AS24" s="481"/>
      <c r="AT24" s="481"/>
      <c r="AU24" s="481"/>
      <c r="AV24" s="481"/>
      <c r="AW24" s="482"/>
      <c r="AX24" s="483" t="s">
        <v>37</v>
      </c>
      <c r="AY24" s="483"/>
      <c r="AZ24" s="483"/>
      <c r="BA24" s="483"/>
      <c r="BB24" s="483"/>
      <c r="BC24" s="483"/>
      <c r="BD24" s="483"/>
      <c r="BE24" s="484"/>
    </row>
    <row r="25" spans="1:73" ht="15.95" customHeight="1" thickTop="1" thickBot="1">
      <c r="A25" s="22" t="str">
        <f>IF(OR(AND(LEFT($B$24,1)="D",$Q$5="1"),AND(LEFT($B$24,1)="D",$Q$5="2"),,AND(LEFT($B$24,1)="C",$Q$5="3"))=TRUE,"ERROR","")</f>
        <v/>
      </c>
      <c r="B25" s="434" t="str">
        <f ca="1">IF(B24="","",IF($AJ$18="",VLOOKUP(B24,[1]品目マスタ!$A$3:$B$2000,2,FALSE),IF(COUNTIF(INDIRECT($AH$5),B24),IF(ISERROR(VLOOKUP(B24,[1]品目マスタ!$A$3:$B$2000,2,FALSE)),"品目コード間違い",VLOOKUP(B24,[1]品目マスタ!$A$3:$B$2000,2,FALSE)),"品目コード間違い")))</f>
        <v/>
      </c>
      <c r="C25" s="435"/>
      <c r="D25" s="435"/>
      <c r="E25" s="435"/>
      <c r="F25" s="435"/>
      <c r="G25" s="435"/>
      <c r="H25" s="435"/>
      <c r="I25" s="435"/>
      <c r="J25" s="435"/>
      <c r="K25" s="435"/>
      <c r="L25" s="435"/>
      <c r="M25" s="435"/>
      <c r="N25" s="435"/>
      <c r="O25" s="436"/>
      <c r="P25" s="505"/>
      <c r="Q25" s="505"/>
      <c r="R25" s="506"/>
      <c r="S25" s="506"/>
      <c r="T25" s="506"/>
      <c r="U25" s="506"/>
      <c r="V25" s="507"/>
      <c r="W25" s="507"/>
      <c r="X25" s="507"/>
      <c r="Y25" s="507"/>
      <c r="Z25" s="507"/>
      <c r="AA25" s="507"/>
      <c r="AB25" s="507"/>
      <c r="AC25" s="507"/>
      <c r="AD25" s="507"/>
      <c r="AE25" s="479"/>
      <c r="AF25" s="479"/>
      <c r="AG25" s="479"/>
      <c r="AH25" s="479"/>
      <c r="AI25" s="479"/>
      <c r="AJ25" s="479"/>
      <c r="AK25" s="479"/>
      <c r="AL25" s="479"/>
      <c r="AM25" s="479"/>
      <c r="AN25" s="479"/>
      <c r="AO25" s="479"/>
      <c r="AP25" s="485" t="str">
        <f>IF(AP24="","",IF(ISERROR(VLOOKUP(AP24,[1]メーカーマスタ!$A$3:$B$1000,2,FALSE)),"メーカーコード間違い",VLOOKUP(AP24,[1]メーカーマスタ!$A$3:$B$1000,2,FALSE)))</f>
        <v/>
      </c>
      <c r="AQ25" s="486"/>
      <c r="AR25" s="486"/>
      <c r="AS25" s="486"/>
      <c r="AT25" s="486"/>
      <c r="AU25" s="486"/>
      <c r="AV25" s="486"/>
      <c r="AW25" s="487"/>
      <c r="AX25" s="489"/>
      <c r="AY25" s="490"/>
      <c r="AZ25" s="490"/>
      <c r="BA25" s="490"/>
      <c r="BB25" s="490"/>
      <c r="BC25" s="490"/>
      <c r="BD25" s="490"/>
      <c r="BE25" s="491"/>
    </row>
    <row r="26" spans="1:73" ht="15.95" customHeight="1" thickTop="1" thickBot="1">
      <c r="A26" s="22"/>
      <c r="B26" s="495"/>
      <c r="C26" s="496"/>
      <c r="D26" s="496"/>
      <c r="E26" s="496"/>
      <c r="F26" s="496"/>
      <c r="G26" s="496"/>
      <c r="H26" s="497"/>
      <c r="I26" s="496"/>
      <c r="J26" s="496"/>
      <c r="K26" s="496"/>
      <c r="L26" s="497"/>
      <c r="M26" s="496"/>
      <c r="N26" s="496"/>
      <c r="O26" s="498"/>
      <c r="P26" s="505"/>
      <c r="Q26" s="505"/>
      <c r="R26" s="506"/>
      <c r="S26" s="506"/>
      <c r="T26" s="506"/>
      <c r="U26" s="506"/>
      <c r="V26" s="507"/>
      <c r="W26" s="507"/>
      <c r="X26" s="507"/>
      <c r="Y26" s="507"/>
      <c r="Z26" s="507"/>
      <c r="AA26" s="507"/>
      <c r="AB26" s="507"/>
      <c r="AC26" s="507"/>
      <c r="AD26" s="507"/>
      <c r="AE26" s="479"/>
      <c r="AF26" s="479"/>
      <c r="AG26" s="479"/>
      <c r="AH26" s="479"/>
      <c r="AI26" s="479"/>
      <c r="AJ26" s="479"/>
      <c r="AK26" s="479"/>
      <c r="AL26" s="479"/>
      <c r="AM26" s="479"/>
      <c r="AN26" s="479"/>
      <c r="AO26" s="479"/>
      <c r="AP26" s="488"/>
      <c r="AQ26" s="435"/>
      <c r="AR26" s="435"/>
      <c r="AS26" s="435"/>
      <c r="AT26" s="435"/>
      <c r="AU26" s="435"/>
      <c r="AV26" s="435"/>
      <c r="AW26" s="436"/>
      <c r="AX26" s="492"/>
      <c r="AY26" s="493"/>
      <c r="AZ26" s="493"/>
      <c r="BA26" s="493"/>
      <c r="BB26" s="493"/>
      <c r="BC26" s="493"/>
      <c r="BD26" s="493"/>
      <c r="BE26" s="494"/>
    </row>
    <row r="27" spans="1:73" ht="24" customHeight="1" thickTop="1" thickBot="1">
      <c r="B27" s="499"/>
      <c r="C27" s="500"/>
      <c r="D27" s="500"/>
      <c r="E27" s="500"/>
      <c r="F27" s="500"/>
      <c r="G27" s="501"/>
      <c r="H27" s="96"/>
      <c r="I27" s="502"/>
      <c r="J27" s="503"/>
      <c r="K27" s="504"/>
      <c r="L27" s="97" t="str">
        <f>IF(I27&lt;&gt;"","－","")</f>
        <v/>
      </c>
      <c r="M27" s="502"/>
      <c r="N27" s="503"/>
      <c r="O27" s="504"/>
      <c r="P27" s="505"/>
      <c r="Q27" s="505"/>
      <c r="R27" s="506"/>
      <c r="S27" s="506"/>
      <c r="T27" s="506"/>
      <c r="U27" s="506"/>
      <c r="V27" s="507"/>
      <c r="W27" s="507"/>
      <c r="X27" s="507"/>
      <c r="Y27" s="507"/>
      <c r="Z27" s="507"/>
      <c r="AA27" s="507"/>
      <c r="AB27" s="507"/>
      <c r="AC27" s="507"/>
      <c r="AD27" s="507"/>
      <c r="AE27" s="479">
        <f t="shared" ref="AE27" si="2">R27*V27</f>
        <v>0</v>
      </c>
      <c r="AF27" s="479"/>
      <c r="AG27" s="479"/>
      <c r="AH27" s="479"/>
      <c r="AI27" s="479"/>
      <c r="AJ27" s="479"/>
      <c r="AK27" s="479"/>
      <c r="AL27" s="479"/>
      <c r="AM27" s="479"/>
      <c r="AN27" s="479"/>
      <c r="AO27" s="479"/>
      <c r="AP27" s="480"/>
      <c r="AQ27" s="481"/>
      <c r="AR27" s="481"/>
      <c r="AS27" s="481"/>
      <c r="AT27" s="481"/>
      <c r="AU27" s="481"/>
      <c r="AV27" s="481"/>
      <c r="AW27" s="482"/>
      <c r="AX27" s="483" t="s">
        <v>37</v>
      </c>
      <c r="AY27" s="483"/>
      <c r="AZ27" s="483"/>
      <c r="BA27" s="483"/>
      <c r="BB27" s="483"/>
      <c r="BC27" s="483"/>
      <c r="BD27" s="483"/>
      <c r="BE27" s="484"/>
    </row>
    <row r="28" spans="1:73" ht="15.95" customHeight="1" thickTop="1" thickBot="1">
      <c r="A28" s="22" t="str">
        <f>IF(OR(AND(LEFT($B$27,1)="D",$Q$5="1"),AND(LEFT($B$27,1)="D",$Q$5="2"),,AND(LEFT($B$27,1)="C",$Q$5="3"))=TRUE,"ERROR","")</f>
        <v/>
      </c>
      <c r="B28" s="434" t="str">
        <f ca="1">IF(B27="","",IF($AJ$18="",VLOOKUP(B27,[1]品目マスタ!$A$3:$B$2000,2,FALSE),IF(COUNTIF(INDIRECT($AH$5),B27),IF(ISERROR(VLOOKUP(B27,[1]品目マスタ!$A$3:$B$2000,2,FALSE)),"品目コード間違い",VLOOKUP(B27,[1]品目マスタ!$A$3:$B$2000,2,FALSE)),"品目コード間違い")))</f>
        <v/>
      </c>
      <c r="C28" s="435"/>
      <c r="D28" s="435"/>
      <c r="E28" s="435"/>
      <c r="F28" s="435"/>
      <c r="G28" s="435"/>
      <c r="H28" s="435"/>
      <c r="I28" s="435"/>
      <c r="J28" s="435"/>
      <c r="K28" s="435"/>
      <c r="L28" s="435"/>
      <c r="M28" s="435"/>
      <c r="N28" s="435"/>
      <c r="O28" s="436"/>
      <c r="P28" s="505"/>
      <c r="Q28" s="505"/>
      <c r="R28" s="506"/>
      <c r="S28" s="506"/>
      <c r="T28" s="506"/>
      <c r="U28" s="506"/>
      <c r="V28" s="507"/>
      <c r="W28" s="507"/>
      <c r="X28" s="507"/>
      <c r="Y28" s="507"/>
      <c r="Z28" s="507"/>
      <c r="AA28" s="507"/>
      <c r="AB28" s="507"/>
      <c r="AC28" s="507"/>
      <c r="AD28" s="507"/>
      <c r="AE28" s="479"/>
      <c r="AF28" s="479"/>
      <c r="AG28" s="479"/>
      <c r="AH28" s="479"/>
      <c r="AI28" s="479"/>
      <c r="AJ28" s="479"/>
      <c r="AK28" s="479"/>
      <c r="AL28" s="479"/>
      <c r="AM28" s="479"/>
      <c r="AN28" s="479"/>
      <c r="AO28" s="479"/>
      <c r="AP28" s="485" t="str">
        <f>IF(AP27="","",IF(ISERROR(VLOOKUP(AP27,[1]メーカーマスタ!$A$3:$B$1000,2,FALSE)),"メーカーコード間違い",VLOOKUP(AP27,[1]メーカーマスタ!$A$3:$B$1000,2,FALSE)))</f>
        <v/>
      </c>
      <c r="AQ28" s="486"/>
      <c r="AR28" s="486"/>
      <c r="AS28" s="486"/>
      <c r="AT28" s="486"/>
      <c r="AU28" s="486"/>
      <c r="AV28" s="486"/>
      <c r="AW28" s="487"/>
      <c r="AX28" s="489"/>
      <c r="AY28" s="490"/>
      <c r="AZ28" s="490"/>
      <c r="BA28" s="490"/>
      <c r="BB28" s="490"/>
      <c r="BC28" s="490"/>
      <c r="BD28" s="490"/>
      <c r="BE28" s="491"/>
    </row>
    <row r="29" spans="1:73" ht="15.95" customHeight="1" thickTop="1" thickBot="1">
      <c r="A29" s="22"/>
      <c r="B29" s="495"/>
      <c r="C29" s="496"/>
      <c r="D29" s="496"/>
      <c r="E29" s="496"/>
      <c r="F29" s="496"/>
      <c r="G29" s="496"/>
      <c r="H29" s="497"/>
      <c r="I29" s="496"/>
      <c r="J29" s="496"/>
      <c r="K29" s="496"/>
      <c r="L29" s="497"/>
      <c r="M29" s="496"/>
      <c r="N29" s="496"/>
      <c r="O29" s="498"/>
      <c r="P29" s="505"/>
      <c r="Q29" s="505"/>
      <c r="R29" s="506"/>
      <c r="S29" s="506"/>
      <c r="T29" s="506"/>
      <c r="U29" s="506"/>
      <c r="V29" s="507"/>
      <c r="W29" s="507"/>
      <c r="X29" s="507"/>
      <c r="Y29" s="507"/>
      <c r="Z29" s="507"/>
      <c r="AA29" s="507"/>
      <c r="AB29" s="507"/>
      <c r="AC29" s="507"/>
      <c r="AD29" s="507"/>
      <c r="AE29" s="479"/>
      <c r="AF29" s="479"/>
      <c r="AG29" s="479"/>
      <c r="AH29" s="479"/>
      <c r="AI29" s="479"/>
      <c r="AJ29" s="479"/>
      <c r="AK29" s="479"/>
      <c r="AL29" s="479"/>
      <c r="AM29" s="479"/>
      <c r="AN29" s="479"/>
      <c r="AO29" s="479"/>
      <c r="AP29" s="488"/>
      <c r="AQ29" s="435"/>
      <c r="AR29" s="435"/>
      <c r="AS29" s="435"/>
      <c r="AT29" s="435"/>
      <c r="AU29" s="435"/>
      <c r="AV29" s="435"/>
      <c r="AW29" s="436"/>
      <c r="AX29" s="492"/>
      <c r="AY29" s="493"/>
      <c r="AZ29" s="493"/>
      <c r="BA29" s="493"/>
      <c r="BB29" s="493"/>
      <c r="BC29" s="493"/>
      <c r="BD29" s="493"/>
      <c r="BE29" s="494"/>
    </row>
    <row r="30" spans="1:73" ht="24" customHeight="1" thickTop="1" thickBot="1">
      <c r="B30" s="499"/>
      <c r="C30" s="500"/>
      <c r="D30" s="500"/>
      <c r="E30" s="500"/>
      <c r="F30" s="500"/>
      <c r="G30" s="501"/>
      <c r="H30" s="96"/>
      <c r="I30" s="502"/>
      <c r="J30" s="503"/>
      <c r="K30" s="504"/>
      <c r="L30" s="97" t="str">
        <f>IF(I30&lt;&gt;"","－","")</f>
        <v/>
      </c>
      <c r="M30" s="502"/>
      <c r="N30" s="503"/>
      <c r="O30" s="504"/>
      <c r="P30" s="505"/>
      <c r="Q30" s="505"/>
      <c r="R30" s="506"/>
      <c r="S30" s="506"/>
      <c r="T30" s="506"/>
      <c r="U30" s="506"/>
      <c r="V30" s="507"/>
      <c r="W30" s="507"/>
      <c r="X30" s="507"/>
      <c r="Y30" s="507"/>
      <c r="Z30" s="507"/>
      <c r="AA30" s="507"/>
      <c r="AB30" s="507"/>
      <c r="AC30" s="507"/>
      <c r="AD30" s="507"/>
      <c r="AE30" s="479">
        <f t="shared" ref="AE30" si="3">R30*V30</f>
        <v>0</v>
      </c>
      <c r="AF30" s="479"/>
      <c r="AG30" s="479"/>
      <c r="AH30" s="479"/>
      <c r="AI30" s="479"/>
      <c r="AJ30" s="479"/>
      <c r="AK30" s="479"/>
      <c r="AL30" s="479"/>
      <c r="AM30" s="479"/>
      <c r="AN30" s="479"/>
      <c r="AO30" s="479"/>
      <c r="AP30" s="480"/>
      <c r="AQ30" s="481"/>
      <c r="AR30" s="481"/>
      <c r="AS30" s="481"/>
      <c r="AT30" s="481"/>
      <c r="AU30" s="481"/>
      <c r="AV30" s="481"/>
      <c r="AW30" s="482"/>
      <c r="AX30" s="483" t="s">
        <v>37</v>
      </c>
      <c r="AY30" s="483"/>
      <c r="AZ30" s="483"/>
      <c r="BA30" s="483"/>
      <c r="BB30" s="483"/>
      <c r="BC30" s="483"/>
      <c r="BD30" s="483"/>
      <c r="BE30" s="484"/>
    </row>
    <row r="31" spans="1:73" ht="15.95" customHeight="1" thickTop="1" thickBot="1">
      <c r="A31" s="22" t="str">
        <f>IF(OR(AND(LEFT($B$30,1)="D",$Q$5="1"),AND(LEFT($B$30,1)="D",$Q$5="2"),,AND(LEFT($B$30,1)="C",$Q$5="3"))=TRUE,"ERROR","")</f>
        <v/>
      </c>
      <c r="B31" s="434" t="str">
        <f ca="1">IF(B30="","",IF($AJ$18="",VLOOKUP(B30,[1]品目マスタ!$A$3:$B$2000,2,FALSE),IF(COUNTIF(INDIRECT($AH$5),B30),IF(ISERROR(VLOOKUP(B30,[1]品目マスタ!$A$3:$B$2000,2,FALSE)),"品目コード間違い",VLOOKUP(B30,[1]品目マスタ!$A$3:$B$2000,2,FALSE)),"品目コード間違い")))</f>
        <v/>
      </c>
      <c r="C31" s="435"/>
      <c r="D31" s="435"/>
      <c r="E31" s="435"/>
      <c r="F31" s="435"/>
      <c r="G31" s="435"/>
      <c r="H31" s="435"/>
      <c r="I31" s="435"/>
      <c r="J31" s="435"/>
      <c r="K31" s="435"/>
      <c r="L31" s="435"/>
      <c r="M31" s="435"/>
      <c r="N31" s="435"/>
      <c r="O31" s="436"/>
      <c r="P31" s="505"/>
      <c r="Q31" s="505"/>
      <c r="R31" s="506"/>
      <c r="S31" s="506"/>
      <c r="T31" s="506"/>
      <c r="U31" s="506"/>
      <c r="V31" s="507"/>
      <c r="W31" s="507"/>
      <c r="X31" s="507"/>
      <c r="Y31" s="507"/>
      <c r="Z31" s="507"/>
      <c r="AA31" s="507"/>
      <c r="AB31" s="507"/>
      <c r="AC31" s="507"/>
      <c r="AD31" s="507"/>
      <c r="AE31" s="479"/>
      <c r="AF31" s="479"/>
      <c r="AG31" s="479"/>
      <c r="AH31" s="479"/>
      <c r="AI31" s="479"/>
      <c r="AJ31" s="479"/>
      <c r="AK31" s="479"/>
      <c r="AL31" s="479"/>
      <c r="AM31" s="479"/>
      <c r="AN31" s="479"/>
      <c r="AO31" s="479"/>
      <c r="AP31" s="485" t="str">
        <f>IF(AP30="","",IF(ISERROR(VLOOKUP(AP30,[1]メーカーマスタ!$A$3:$B$1000,2,FALSE)),"メーカーコード間違い",VLOOKUP(AP30,[1]メーカーマスタ!$A$3:$B$1000,2,FALSE)))</f>
        <v/>
      </c>
      <c r="AQ31" s="486"/>
      <c r="AR31" s="486"/>
      <c r="AS31" s="486"/>
      <c r="AT31" s="486"/>
      <c r="AU31" s="486"/>
      <c r="AV31" s="486"/>
      <c r="AW31" s="487"/>
      <c r="AX31" s="489"/>
      <c r="AY31" s="490"/>
      <c r="AZ31" s="490"/>
      <c r="BA31" s="490"/>
      <c r="BB31" s="490"/>
      <c r="BC31" s="490"/>
      <c r="BD31" s="490"/>
      <c r="BE31" s="491"/>
      <c r="BM31" s="348"/>
      <c r="BN31" s="348"/>
      <c r="BO31" s="348"/>
      <c r="BP31" s="348"/>
      <c r="BQ31" s="353"/>
      <c r="BR31" s="353"/>
      <c r="BS31" s="353"/>
      <c r="BT31" s="353"/>
      <c r="BU31" s="353"/>
    </row>
    <row r="32" spans="1:73" ht="15.95" customHeight="1" thickTop="1" thickBot="1">
      <c r="A32" s="22"/>
      <c r="B32" s="495"/>
      <c r="C32" s="496"/>
      <c r="D32" s="496"/>
      <c r="E32" s="496"/>
      <c r="F32" s="496"/>
      <c r="G32" s="496"/>
      <c r="H32" s="497"/>
      <c r="I32" s="496"/>
      <c r="J32" s="496"/>
      <c r="K32" s="496"/>
      <c r="L32" s="497"/>
      <c r="M32" s="496"/>
      <c r="N32" s="496"/>
      <c r="O32" s="498"/>
      <c r="P32" s="505"/>
      <c r="Q32" s="505"/>
      <c r="R32" s="506"/>
      <c r="S32" s="506"/>
      <c r="T32" s="506"/>
      <c r="U32" s="506"/>
      <c r="V32" s="507"/>
      <c r="W32" s="507"/>
      <c r="X32" s="507"/>
      <c r="Y32" s="507"/>
      <c r="Z32" s="507"/>
      <c r="AA32" s="507"/>
      <c r="AB32" s="507"/>
      <c r="AC32" s="507"/>
      <c r="AD32" s="507"/>
      <c r="AE32" s="479"/>
      <c r="AF32" s="479"/>
      <c r="AG32" s="479"/>
      <c r="AH32" s="479"/>
      <c r="AI32" s="479"/>
      <c r="AJ32" s="479"/>
      <c r="AK32" s="479"/>
      <c r="AL32" s="479"/>
      <c r="AM32" s="479"/>
      <c r="AN32" s="479"/>
      <c r="AO32" s="479"/>
      <c r="AP32" s="488"/>
      <c r="AQ32" s="435"/>
      <c r="AR32" s="435"/>
      <c r="AS32" s="435"/>
      <c r="AT32" s="435"/>
      <c r="AU32" s="435"/>
      <c r="AV32" s="435"/>
      <c r="AW32" s="436"/>
      <c r="AX32" s="492"/>
      <c r="AY32" s="493"/>
      <c r="AZ32" s="493"/>
      <c r="BA32" s="493"/>
      <c r="BB32" s="493"/>
      <c r="BC32" s="493"/>
      <c r="BD32" s="493"/>
      <c r="BE32" s="494"/>
      <c r="BM32" s="348"/>
      <c r="BN32" s="348"/>
      <c r="BO32" s="348"/>
      <c r="BP32" s="348"/>
      <c r="BQ32" s="353"/>
      <c r="BR32" s="353"/>
      <c r="BS32" s="353"/>
      <c r="BT32" s="353"/>
      <c r="BU32" s="353"/>
    </row>
    <row r="33" spans="1:95" ht="24" customHeight="1" thickTop="1" thickBot="1">
      <c r="B33" s="499"/>
      <c r="C33" s="500"/>
      <c r="D33" s="500"/>
      <c r="E33" s="500"/>
      <c r="F33" s="500"/>
      <c r="G33" s="501"/>
      <c r="H33" s="96"/>
      <c r="I33" s="502"/>
      <c r="J33" s="503"/>
      <c r="K33" s="504"/>
      <c r="L33" s="97" t="str">
        <f>IF(I33&lt;&gt;"","－","")</f>
        <v/>
      </c>
      <c r="M33" s="502"/>
      <c r="N33" s="503"/>
      <c r="O33" s="504"/>
      <c r="P33" s="505"/>
      <c r="Q33" s="505"/>
      <c r="R33" s="506"/>
      <c r="S33" s="506"/>
      <c r="T33" s="506"/>
      <c r="U33" s="506"/>
      <c r="V33" s="507"/>
      <c r="W33" s="507"/>
      <c r="X33" s="507"/>
      <c r="Y33" s="507"/>
      <c r="Z33" s="507"/>
      <c r="AA33" s="507"/>
      <c r="AB33" s="507"/>
      <c r="AC33" s="507"/>
      <c r="AD33" s="507"/>
      <c r="AE33" s="479">
        <f t="shared" ref="AE33" si="4">R33*V33</f>
        <v>0</v>
      </c>
      <c r="AF33" s="479"/>
      <c r="AG33" s="479"/>
      <c r="AH33" s="479"/>
      <c r="AI33" s="479"/>
      <c r="AJ33" s="479"/>
      <c r="AK33" s="479"/>
      <c r="AL33" s="479"/>
      <c r="AM33" s="479"/>
      <c r="AN33" s="479"/>
      <c r="AO33" s="479"/>
      <c r="AP33" s="480"/>
      <c r="AQ33" s="481"/>
      <c r="AR33" s="481"/>
      <c r="AS33" s="481"/>
      <c r="AT33" s="481"/>
      <c r="AU33" s="481"/>
      <c r="AV33" s="481"/>
      <c r="AW33" s="482"/>
      <c r="AX33" s="483" t="s">
        <v>37</v>
      </c>
      <c r="AY33" s="483"/>
      <c r="AZ33" s="483"/>
      <c r="BA33" s="483"/>
      <c r="BB33" s="483"/>
      <c r="BC33" s="483"/>
      <c r="BD33" s="483"/>
      <c r="BE33" s="484"/>
      <c r="BM33" s="348"/>
      <c r="BN33" s="348"/>
      <c r="BO33" s="348"/>
      <c r="BP33" s="348"/>
      <c r="BQ33" s="349"/>
      <c r="BR33" s="349"/>
      <c r="BS33" s="349"/>
      <c r="BT33" s="349"/>
      <c r="BU33" s="349"/>
    </row>
    <row r="34" spans="1:95" ht="15.95" customHeight="1" thickTop="1" thickBot="1">
      <c r="A34" s="22" t="str">
        <f>IF(OR(AND(LEFT($B$33,1)="D",$Q$5="1"),AND(LEFT($B$33,1)="D",$Q$5="2"),,AND(LEFT($B$33,1)="C",$Q$5="3"))=TRUE,"ERROR","")</f>
        <v/>
      </c>
      <c r="B34" s="434" t="str">
        <f ca="1">IF(B33="","",IF($AJ$18="",VLOOKUP(B33,[1]品目マスタ!$A$3:$B$2000,2,FALSE),IF(COUNTIF(INDIRECT($AH$5),B33),IF(ISERROR(VLOOKUP(B33,[1]品目マスタ!$A$3:$B$2000,2,FALSE)),"品目コード間違い",VLOOKUP(B33,[1]品目マスタ!$A$3:$B$2000,2,FALSE)),"品目コード間違い")))</f>
        <v/>
      </c>
      <c r="C34" s="435"/>
      <c r="D34" s="435"/>
      <c r="E34" s="435"/>
      <c r="F34" s="435"/>
      <c r="G34" s="435"/>
      <c r="H34" s="435"/>
      <c r="I34" s="435"/>
      <c r="J34" s="435"/>
      <c r="K34" s="435"/>
      <c r="L34" s="435"/>
      <c r="M34" s="435"/>
      <c r="N34" s="435"/>
      <c r="O34" s="436"/>
      <c r="P34" s="505"/>
      <c r="Q34" s="505"/>
      <c r="R34" s="506"/>
      <c r="S34" s="506"/>
      <c r="T34" s="506"/>
      <c r="U34" s="506"/>
      <c r="V34" s="507"/>
      <c r="W34" s="507"/>
      <c r="X34" s="507"/>
      <c r="Y34" s="507"/>
      <c r="Z34" s="507"/>
      <c r="AA34" s="507"/>
      <c r="AB34" s="507"/>
      <c r="AC34" s="507"/>
      <c r="AD34" s="507"/>
      <c r="AE34" s="479"/>
      <c r="AF34" s="479"/>
      <c r="AG34" s="479"/>
      <c r="AH34" s="479"/>
      <c r="AI34" s="479"/>
      <c r="AJ34" s="479"/>
      <c r="AK34" s="479"/>
      <c r="AL34" s="479"/>
      <c r="AM34" s="479"/>
      <c r="AN34" s="479"/>
      <c r="AO34" s="479"/>
      <c r="AP34" s="485" t="str">
        <f>IF(AP33="","",IF(ISERROR(VLOOKUP(AP33,[1]メーカーマスタ!$A$3:$B$1000,2,FALSE)),"メーカーコード間違い",VLOOKUP(AP33,[1]メーカーマスタ!$A$3:$B$1000,2,FALSE)))</f>
        <v/>
      </c>
      <c r="AQ34" s="486"/>
      <c r="AR34" s="486"/>
      <c r="AS34" s="486"/>
      <c r="AT34" s="486"/>
      <c r="AU34" s="486"/>
      <c r="AV34" s="486"/>
      <c r="AW34" s="487"/>
      <c r="AX34" s="489"/>
      <c r="AY34" s="490"/>
      <c r="AZ34" s="490"/>
      <c r="BA34" s="490"/>
      <c r="BB34" s="490"/>
      <c r="BC34" s="490"/>
      <c r="BD34" s="490"/>
      <c r="BE34" s="491"/>
      <c r="BI34" s="71"/>
      <c r="BJ34" s="71"/>
      <c r="BK34" s="71"/>
    </row>
    <row r="35" spans="1:95" ht="15.95" customHeight="1" thickTop="1" thickBot="1">
      <c r="A35" s="22"/>
      <c r="B35" s="518"/>
      <c r="C35" s="519"/>
      <c r="D35" s="519"/>
      <c r="E35" s="519"/>
      <c r="F35" s="519"/>
      <c r="G35" s="519"/>
      <c r="H35" s="519"/>
      <c r="I35" s="519"/>
      <c r="J35" s="519"/>
      <c r="K35" s="519"/>
      <c r="L35" s="519"/>
      <c r="M35" s="519"/>
      <c r="N35" s="519"/>
      <c r="O35" s="520"/>
      <c r="P35" s="505"/>
      <c r="Q35" s="505"/>
      <c r="R35" s="506"/>
      <c r="S35" s="506"/>
      <c r="T35" s="506"/>
      <c r="U35" s="506"/>
      <c r="V35" s="507"/>
      <c r="W35" s="507"/>
      <c r="X35" s="507"/>
      <c r="Y35" s="507"/>
      <c r="Z35" s="507"/>
      <c r="AA35" s="507"/>
      <c r="AB35" s="507"/>
      <c r="AC35" s="507"/>
      <c r="AD35" s="507"/>
      <c r="AE35" s="479"/>
      <c r="AF35" s="479"/>
      <c r="AG35" s="479"/>
      <c r="AH35" s="479"/>
      <c r="AI35" s="479"/>
      <c r="AJ35" s="479"/>
      <c r="AK35" s="479"/>
      <c r="AL35" s="479"/>
      <c r="AM35" s="479"/>
      <c r="AN35" s="479"/>
      <c r="AO35" s="479"/>
      <c r="AP35" s="515"/>
      <c r="AQ35" s="516"/>
      <c r="AR35" s="516"/>
      <c r="AS35" s="516"/>
      <c r="AT35" s="516"/>
      <c r="AU35" s="516"/>
      <c r="AV35" s="516"/>
      <c r="AW35" s="517"/>
      <c r="AX35" s="492"/>
      <c r="AY35" s="493"/>
      <c r="AZ35" s="493"/>
      <c r="BA35" s="493"/>
      <c r="BB35" s="493"/>
      <c r="BC35" s="493"/>
      <c r="BD35" s="493"/>
      <c r="BE35" s="494"/>
      <c r="BI35" s="71"/>
      <c r="BJ35" s="71"/>
      <c r="BK35" s="71"/>
    </row>
    <row r="36" spans="1:95" ht="20.100000000000001" customHeight="1" thickTop="1">
      <c r="B36" s="16" t="s">
        <v>38</v>
      </c>
      <c r="AB36" s="521" t="s">
        <v>39</v>
      </c>
      <c r="AC36" s="522"/>
      <c r="AD36" s="523"/>
      <c r="AE36" s="524">
        <f>SUM(AE21:AO35)</f>
        <v>0</v>
      </c>
      <c r="AF36" s="525"/>
      <c r="AG36" s="525"/>
      <c r="AH36" s="525"/>
      <c r="AI36" s="525"/>
      <c r="AJ36" s="525"/>
      <c r="AK36" s="525"/>
      <c r="AL36" s="525"/>
      <c r="AM36" s="525"/>
      <c r="AN36" s="525"/>
      <c r="AO36" s="525"/>
      <c r="AP36" s="528" t="s">
        <v>40</v>
      </c>
      <c r="AQ36" s="529"/>
      <c r="AR36" s="529"/>
      <c r="AS36" s="529"/>
      <c r="AT36" s="530"/>
      <c r="AU36" s="534">
        <f>ROUND(AE36*BC5/100,0)</f>
        <v>0</v>
      </c>
      <c r="AV36" s="535"/>
      <c r="AW36" s="535"/>
      <c r="AX36" s="535"/>
      <c r="AY36" s="535"/>
      <c r="AZ36" s="535"/>
      <c r="BA36" s="535"/>
      <c r="BB36" s="535"/>
      <c r="BC36" s="535"/>
      <c r="BD36" s="535"/>
      <c r="BE36" s="536"/>
      <c r="BI36" s="71"/>
      <c r="BJ36" s="71"/>
      <c r="BK36" s="71"/>
    </row>
    <row r="37" spans="1:95" ht="20.100000000000001" customHeight="1">
      <c r="B37" s="26" t="s">
        <v>41</v>
      </c>
      <c r="C37" s="329" t="s">
        <v>42</v>
      </c>
      <c r="D37" s="329"/>
      <c r="E37" s="329"/>
      <c r="F37" s="329"/>
      <c r="G37" s="329"/>
      <c r="H37" s="329"/>
      <c r="I37" s="329"/>
      <c r="J37" s="329"/>
      <c r="K37" s="329"/>
      <c r="L37" s="329"/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29"/>
      <c r="Z37" s="329"/>
      <c r="AB37" s="179"/>
      <c r="AC37" s="180"/>
      <c r="AD37" s="181"/>
      <c r="AE37" s="526"/>
      <c r="AF37" s="527"/>
      <c r="AG37" s="527"/>
      <c r="AH37" s="527"/>
      <c r="AI37" s="527"/>
      <c r="AJ37" s="527"/>
      <c r="AK37" s="527"/>
      <c r="AL37" s="527"/>
      <c r="AM37" s="527"/>
      <c r="AN37" s="527"/>
      <c r="AO37" s="527"/>
      <c r="AP37" s="531"/>
      <c r="AQ37" s="532"/>
      <c r="AR37" s="532"/>
      <c r="AS37" s="532"/>
      <c r="AT37" s="533"/>
      <c r="AU37" s="537"/>
      <c r="AV37" s="538"/>
      <c r="AW37" s="538"/>
      <c r="AX37" s="538"/>
      <c r="AY37" s="538"/>
      <c r="AZ37" s="538"/>
      <c r="BA37" s="538"/>
      <c r="BB37" s="538"/>
      <c r="BC37" s="538"/>
      <c r="BD37" s="538"/>
      <c r="BE37" s="539"/>
      <c r="BI37" s="71"/>
      <c r="BJ37" s="72"/>
      <c r="BK37" s="72"/>
      <c r="BL37" s="71"/>
      <c r="BM37" s="71"/>
      <c r="BN37" s="71"/>
      <c r="BO37" s="71"/>
      <c r="BP37" s="71"/>
    </row>
    <row r="38" spans="1:95" ht="15.75" customHeight="1" thickBot="1">
      <c r="B38" s="27" t="s">
        <v>54</v>
      </c>
      <c r="C38" s="260" t="s">
        <v>44</v>
      </c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0"/>
      <c r="Z38" s="260"/>
      <c r="AB38" s="330" t="s">
        <v>45</v>
      </c>
      <c r="AC38" s="330"/>
      <c r="AD38" s="330"/>
      <c r="AE38" s="330"/>
      <c r="AF38" s="330"/>
      <c r="AG38" s="330"/>
      <c r="AH38" s="330"/>
      <c r="AI38" s="330"/>
      <c r="AJ38" s="330"/>
      <c r="AK38" s="330"/>
      <c r="AL38" s="330"/>
      <c r="AM38" s="330"/>
      <c r="AN38" s="330"/>
      <c r="AO38" s="330"/>
      <c r="AP38" s="330"/>
      <c r="AQ38" s="330"/>
      <c r="AR38" s="330"/>
      <c r="AS38" s="330"/>
      <c r="AT38" s="330"/>
      <c r="AU38" s="330"/>
      <c r="AV38" s="330"/>
      <c r="AW38" s="330"/>
      <c r="AX38" s="330"/>
      <c r="AY38" s="330"/>
      <c r="AZ38" s="330"/>
      <c r="BA38" s="330"/>
      <c r="BB38" s="330"/>
      <c r="BC38" s="330"/>
      <c r="BD38" s="330"/>
      <c r="BE38" s="330"/>
      <c r="BI38" s="73"/>
      <c r="BJ38" s="72"/>
      <c r="BK38" s="72"/>
      <c r="BL38" s="72"/>
      <c r="BM38" s="72"/>
      <c r="BN38" s="72"/>
      <c r="BO38" s="72"/>
      <c r="BP38" s="72"/>
    </row>
    <row r="39" spans="1:95" s="28" customFormat="1" ht="14.25" customHeight="1" thickTop="1">
      <c r="B39" s="26" t="s">
        <v>46</v>
      </c>
      <c r="C39" s="260" t="s">
        <v>47</v>
      </c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0"/>
      <c r="P39" s="260"/>
      <c r="Q39" s="260"/>
      <c r="R39" s="260"/>
      <c r="S39" s="260"/>
      <c r="T39" s="260"/>
      <c r="U39" s="260"/>
      <c r="V39" s="260"/>
      <c r="W39" s="260"/>
      <c r="X39" s="260"/>
      <c r="Y39" s="260"/>
      <c r="Z39" s="260"/>
      <c r="AB39" s="391" t="s">
        <v>48</v>
      </c>
      <c r="AC39" s="391"/>
      <c r="AD39" s="219"/>
      <c r="AE39" s="508"/>
      <c r="AF39" s="509"/>
      <c r="AG39" s="509"/>
      <c r="AH39" s="509"/>
      <c r="AI39" s="509"/>
      <c r="AJ39" s="509"/>
      <c r="AK39" s="509"/>
      <c r="AL39" s="509"/>
      <c r="AM39" s="509"/>
      <c r="AN39" s="509"/>
      <c r="AO39" s="509"/>
      <c r="AP39" s="509"/>
      <c r="AQ39" s="509"/>
      <c r="AR39" s="509"/>
      <c r="AS39" s="509"/>
      <c r="AT39" s="509"/>
      <c r="AU39" s="509"/>
      <c r="AV39" s="509"/>
      <c r="AW39" s="509"/>
      <c r="AX39" s="509"/>
      <c r="AY39" s="509"/>
      <c r="AZ39" s="509"/>
      <c r="BA39" s="509"/>
      <c r="BB39" s="509"/>
      <c r="BC39" s="509"/>
      <c r="BD39" s="509"/>
      <c r="BE39" s="510"/>
      <c r="BI39" s="71"/>
      <c r="BJ39" s="71"/>
      <c r="BK39" s="71"/>
      <c r="BL39" s="71"/>
      <c r="BM39" s="71"/>
      <c r="BN39" s="71"/>
      <c r="BO39" s="71"/>
      <c r="BP39" s="71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</row>
    <row r="40" spans="1:95" ht="15.95" customHeight="1" thickBot="1">
      <c r="B40" s="323" t="s">
        <v>49</v>
      </c>
      <c r="C40" s="323"/>
      <c r="D40" s="514"/>
      <c r="E40" s="514"/>
      <c r="F40" s="514"/>
      <c r="G40" s="514"/>
      <c r="H40" s="514"/>
      <c r="I40" s="514"/>
      <c r="J40" s="514"/>
      <c r="K40" s="514"/>
      <c r="AB40" s="325"/>
      <c r="AC40" s="325"/>
      <c r="AD40" s="179"/>
      <c r="AE40" s="511"/>
      <c r="AF40" s="512"/>
      <c r="AG40" s="512"/>
      <c r="AH40" s="512"/>
      <c r="AI40" s="512"/>
      <c r="AJ40" s="512"/>
      <c r="AK40" s="512"/>
      <c r="AL40" s="512"/>
      <c r="AM40" s="512"/>
      <c r="AN40" s="512"/>
      <c r="AO40" s="512"/>
      <c r="AP40" s="512"/>
      <c r="AQ40" s="512"/>
      <c r="AR40" s="512"/>
      <c r="AS40" s="512"/>
      <c r="AT40" s="512"/>
      <c r="AU40" s="512"/>
      <c r="AV40" s="512"/>
      <c r="AW40" s="512"/>
      <c r="AX40" s="512"/>
      <c r="AY40" s="512"/>
      <c r="AZ40" s="512"/>
      <c r="BA40" s="512"/>
      <c r="BB40" s="512"/>
      <c r="BC40" s="512"/>
      <c r="BD40" s="512"/>
      <c r="BE40" s="513"/>
      <c r="BI40" s="73"/>
      <c r="BJ40" s="72"/>
      <c r="BK40" s="72"/>
      <c r="BL40" s="72"/>
      <c r="BM40" s="72"/>
      <c r="BN40" s="72"/>
      <c r="BO40" s="72"/>
      <c r="BP40" s="72"/>
    </row>
    <row r="41" spans="1:95" ht="14.25" thickTop="1">
      <c r="BI41" s="71"/>
      <c r="BJ41" s="71"/>
      <c r="BK41" s="71"/>
      <c r="BL41" s="71"/>
      <c r="BM41" s="71"/>
      <c r="BN41" s="71"/>
      <c r="BO41" s="71"/>
      <c r="BP41" s="71"/>
    </row>
    <row r="42" spans="1:95">
      <c r="BI42" s="73"/>
      <c r="BJ42" s="72"/>
      <c r="BK42" s="72"/>
      <c r="BL42" s="72"/>
      <c r="BM42" s="72"/>
      <c r="BN42" s="72"/>
      <c r="BO42" s="72"/>
      <c r="BP42" s="72"/>
    </row>
    <row r="43" spans="1:95" s="34" customFormat="1" ht="24.95" customHeight="1">
      <c r="B43" s="30" t="s">
        <v>58</v>
      </c>
      <c r="C43" s="33"/>
      <c r="AZ43" s="35"/>
    </row>
    <row r="44" spans="1:95" s="34" customFormat="1" ht="24.95" customHeight="1">
      <c r="B44" s="33" t="s">
        <v>59</v>
      </c>
      <c r="C44" s="33"/>
      <c r="AZ44" s="35"/>
    </row>
    <row r="45" spans="1:95" s="29" customFormat="1" ht="9" customHeight="1">
      <c r="B45" s="30"/>
      <c r="C45" s="30"/>
      <c r="D45" s="31"/>
      <c r="E45" s="31"/>
      <c r="F45" s="31"/>
      <c r="G45" s="31"/>
      <c r="H45" s="31"/>
      <c r="I45" s="31"/>
      <c r="J45" s="31"/>
      <c r="AZ45" s="32"/>
    </row>
    <row r="46" spans="1:95" s="36" customFormat="1" ht="24.95" customHeight="1">
      <c r="B46" s="30" t="s">
        <v>60</v>
      </c>
      <c r="C46" s="30"/>
      <c r="D46" s="37"/>
      <c r="E46" s="37"/>
      <c r="F46" s="37"/>
      <c r="G46" s="37"/>
      <c r="H46" s="37"/>
      <c r="I46" s="37"/>
      <c r="J46" s="37"/>
      <c r="AZ46" s="38"/>
      <c r="BA46" s="29"/>
    </row>
    <row r="47" spans="1:95" s="36" customFormat="1" ht="9" customHeight="1">
      <c r="B47" s="30"/>
      <c r="C47" s="30"/>
      <c r="D47" s="37"/>
      <c r="E47" s="37"/>
      <c r="F47" s="37"/>
      <c r="G47" s="37"/>
      <c r="H47" s="37"/>
      <c r="I47" s="37"/>
      <c r="J47" s="37"/>
      <c r="AZ47" s="38"/>
      <c r="BA47" s="29"/>
    </row>
    <row r="48" spans="1:95" s="36" customFormat="1" ht="24.95" customHeight="1">
      <c r="B48" s="30" t="s">
        <v>61</v>
      </c>
      <c r="C48" s="30"/>
      <c r="D48" s="37"/>
      <c r="E48" s="37"/>
      <c r="F48" s="37"/>
      <c r="G48" s="37"/>
      <c r="H48" s="37"/>
      <c r="I48" s="37"/>
      <c r="J48" s="37"/>
      <c r="AZ48" s="38"/>
      <c r="BA48" s="29"/>
    </row>
    <row r="49" spans="2:53" s="36" customFormat="1" ht="9" customHeight="1">
      <c r="B49" s="30"/>
      <c r="C49" s="30"/>
      <c r="D49" s="37"/>
      <c r="E49" s="37"/>
      <c r="F49" s="37"/>
      <c r="G49" s="37"/>
      <c r="H49" s="37"/>
      <c r="I49" s="37"/>
      <c r="J49" s="37"/>
      <c r="AZ49" s="38"/>
      <c r="BA49" s="29"/>
    </row>
    <row r="50" spans="2:53" s="36" customFormat="1" ht="24.95" customHeight="1">
      <c r="B50" s="30" t="s">
        <v>62</v>
      </c>
      <c r="C50" s="30"/>
      <c r="D50" s="37"/>
      <c r="E50" s="37"/>
      <c r="F50" s="37"/>
      <c r="G50" s="37"/>
      <c r="H50" s="37"/>
      <c r="I50" s="37"/>
      <c r="J50" s="37"/>
      <c r="AZ50" s="38"/>
      <c r="BA50" s="29"/>
    </row>
    <row r="51" spans="2:53" s="36" customFormat="1" ht="9" customHeight="1">
      <c r="B51" s="30"/>
      <c r="C51" s="30"/>
      <c r="D51" s="37"/>
      <c r="E51" s="37"/>
      <c r="F51" s="37"/>
      <c r="G51" s="37"/>
      <c r="H51" s="37"/>
      <c r="I51" s="37"/>
      <c r="J51" s="37"/>
      <c r="AZ51" s="38"/>
      <c r="BA51" s="29"/>
    </row>
    <row r="52" spans="2:53" s="36" customFormat="1" ht="24.95" customHeight="1">
      <c r="B52" s="30" t="s">
        <v>63</v>
      </c>
      <c r="C52" s="30"/>
      <c r="D52" s="37"/>
      <c r="E52" s="37"/>
      <c r="F52" s="37"/>
      <c r="G52" s="37"/>
      <c r="H52" s="37"/>
      <c r="I52" s="37"/>
      <c r="J52" s="37"/>
      <c r="AZ52" s="38"/>
      <c r="BA52" s="29"/>
    </row>
    <row r="53" spans="2:53" s="36" customFormat="1" ht="24.95" customHeight="1">
      <c r="B53" s="30"/>
      <c r="C53" s="30"/>
      <c r="D53" s="33" t="s">
        <v>64</v>
      </c>
      <c r="E53" s="37"/>
      <c r="F53" s="37"/>
      <c r="G53" s="37"/>
      <c r="H53" s="37"/>
      <c r="I53" s="37"/>
      <c r="J53" s="37"/>
      <c r="AZ53" s="38"/>
      <c r="BA53" s="29"/>
    </row>
    <row r="54" spans="2:53" s="36" customFormat="1" ht="9" customHeight="1">
      <c r="B54" s="30"/>
      <c r="C54" s="30"/>
      <c r="D54" s="37"/>
      <c r="E54" s="37"/>
      <c r="F54" s="37"/>
      <c r="G54" s="37"/>
      <c r="H54" s="37"/>
      <c r="I54" s="37"/>
      <c r="J54" s="37"/>
      <c r="AZ54" s="38"/>
      <c r="BA54" s="29"/>
    </row>
    <row r="55" spans="2:53" s="36" customFormat="1" ht="24.75" customHeight="1">
      <c r="B55" s="30" t="s">
        <v>65</v>
      </c>
      <c r="C55" s="30"/>
      <c r="D55" s="37"/>
      <c r="E55" s="37"/>
      <c r="F55" s="37"/>
      <c r="G55" s="37"/>
      <c r="H55" s="37"/>
      <c r="I55" s="37"/>
      <c r="J55" s="37"/>
      <c r="AZ55" s="38"/>
      <c r="BA55" s="29"/>
    </row>
    <row r="56" spans="2:53" s="36" customFormat="1" ht="9" customHeight="1">
      <c r="B56" s="30"/>
      <c r="C56" s="30"/>
      <c r="D56" s="37"/>
      <c r="E56" s="37"/>
      <c r="F56" s="37"/>
      <c r="G56" s="37"/>
      <c r="H56" s="37"/>
      <c r="I56" s="37"/>
      <c r="J56" s="37"/>
      <c r="AZ56" s="38"/>
      <c r="BA56" s="29"/>
    </row>
    <row r="57" spans="2:53" s="36" customFormat="1" ht="24.75" customHeight="1">
      <c r="B57" s="30" t="s">
        <v>66</v>
      </c>
      <c r="C57" s="30"/>
      <c r="D57" s="37"/>
      <c r="E57" s="37"/>
      <c r="F57" s="37"/>
      <c r="G57" s="37"/>
      <c r="H57" s="37"/>
      <c r="I57" s="37"/>
      <c r="J57" s="37"/>
      <c r="AZ57" s="38"/>
      <c r="BA57" s="29"/>
    </row>
    <row r="58" spans="2:53" s="36" customFormat="1" ht="9" customHeight="1">
      <c r="B58" s="30"/>
      <c r="C58" s="30"/>
      <c r="D58" s="37"/>
      <c r="E58" s="37"/>
      <c r="F58" s="37"/>
      <c r="G58" s="37"/>
      <c r="H58" s="37"/>
      <c r="I58" s="37"/>
      <c r="J58" s="37"/>
      <c r="AZ58" s="38"/>
      <c r="BA58" s="29"/>
    </row>
    <row r="59" spans="2:53" s="36" customFormat="1" ht="24.95" customHeight="1">
      <c r="B59" s="30" t="s">
        <v>67</v>
      </c>
      <c r="C59" s="30"/>
      <c r="D59" s="37"/>
      <c r="E59" s="37"/>
      <c r="F59" s="37"/>
      <c r="G59" s="37"/>
      <c r="H59" s="37"/>
      <c r="I59" s="37"/>
      <c r="J59" s="37"/>
      <c r="AZ59" s="38"/>
      <c r="BA59" s="29"/>
    </row>
    <row r="60" spans="2:53" s="36" customFormat="1" ht="9" customHeight="1">
      <c r="B60" s="30"/>
      <c r="C60" s="30"/>
      <c r="D60" s="37"/>
      <c r="E60" s="37"/>
      <c r="F60" s="37"/>
      <c r="G60" s="37"/>
      <c r="H60" s="37"/>
      <c r="I60" s="37"/>
      <c r="J60" s="37"/>
      <c r="AZ60" s="38"/>
      <c r="BA60" s="29"/>
    </row>
    <row r="61" spans="2:53" s="36" customFormat="1" ht="24.95" customHeight="1">
      <c r="B61" s="30" t="s">
        <v>68</v>
      </c>
      <c r="C61" s="30"/>
      <c r="D61" s="37"/>
      <c r="E61" s="37"/>
      <c r="F61" s="37"/>
      <c r="G61" s="37"/>
      <c r="H61" s="37"/>
      <c r="I61" s="37"/>
      <c r="J61" s="37"/>
      <c r="AZ61" s="38"/>
      <c r="BA61" s="29"/>
    </row>
    <row r="62" spans="2:53" s="36" customFormat="1" ht="9" customHeight="1">
      <c r="B62" s="30"/>
      <c r="C62" s="30"/>
      <c r="D62" s="37"/>
      <c r="E62" s="37"/>
      <c r="F62" s="37"/>
      <c r="G62" s="37"/>
      <c r="H62" s="37"/>
      <c r="I62" s="37"/>
      <c r="J62" s="37"/>
      <c r="AZ62" s="38"/>
      <c r="BA62" s="29"/>
    </row>
    <row r="63" spans="2:53" s="36" customFormat="1" ht="24.75" customHeight="1">
      <c r="B63" s="30" t="s">
        <v>69</v>
      </c>
      <c r="C63" s="30"/>
      <c r="D63" s="37"/>
      <c r="E63" s="37"/>
      <c r="F63" s="37"/>
      <c r="G63" s="37"/>
      <c r="H63" s="37"/>
      <c r="I63" s="37"/>
      <c r="J63" s="37"/>
      <c r="AZ63" s="38"/>
      <c r="BA63" s="29"/>
    </row>
    <row r="64" spans="2:53" s="36" customFormat="1" ht="24.75" customHeight="1">
      <c r="B64" s="30" t="s">
        <v>70</v>
      </c>
      <c r="C64" s="30"/>
      <c r="D64" s="37"/>
      <c r="E64" s="37"/>
      <c r="F64" s="37"/>
      <c r="G64" s="37"/>
      <c r="H64" s="37"/>
      <c r="I64" s="37"/>
      <c r="J64" s="37"/>
      <c r="AZ64" s="38"/>
      <c r="BA64" s="29"/>
    </row>
    <row r="65" spans="2:53" s="36" customFormat="1" ht="9" customHeight="1">
      <c r="B65" s="30"/>
      <c r="C65" s="30"/>
      <c r="D65" s="37"/>
      <c r="E65" s="37"/>
      <c r="F65" s="37"/>
      <c r="G65" s="37"/>
      <c r="H65" s="37"/>
      <c r="I65" s="37"/>
      <c r="J65" s="37"/>
      <c r="AZ65" s="38"/>
      <c r="BA65" s="29"/>
    </row>
    <row r="66" spans="2:53" s="36" customFormat="1" ht="24.75" customHeight="1">
      <c r="B66" s="30" t="s">
        <v>71</v>
      </c>
      <c r="C66" s="30"/>
      <c r="D66" s="37"/>
      <c r="E66" s="37"/>
      <c r="F66" s="37"/>
      <c r="G66" s="37"/>
      <c r="H66" s="37"/>
      <c r="I66" s="37"/>
      <c r="J66" s="37"/>
      <c r="AZ66" s="38"/>
      <c r="BA66" s="29"/>
    </row>
    <row r="67" spans="2:53" s="36" customFormat="1" ht="17.25" customHeight="1">
      <c r="B67" s="30"/>
      <c r="C67" s="30"/>
      <c r="D67" s="37"/>
      <c r="E67" s="37"/>
      <c r="F67" s="37"/>
      <c r="G67" s="37"/>
      <c r="H67" s="37"/>
      <c r="I67" s="37"/>
      <c r="J67" s="37"/>
      <c r="AZ67" s="38"/>
      <c r="BA67" s="29"/>
    </row>
    <row r="68" spans="2:53" s="36" customFormat="1" ht="24.75" customHeight="1">
      <c r="B68" s="45" t="s">
        <v>72</v>
      </c>
      <c r="AZ68" s="38"/>
      <c r="BA68" s="29"/>
    </row>
  </sheetData>
  <sheetProtection algorithmName="SHA-512" hashValue="fL52PzoAqtSwvtxkgOIJRocPZT/9SwtxOd1NHx1ITRoKZjV6lOytgRTiYNoiLKBe6rd0GvJiTfPUu/NdAme7Bg==" saltValue="WsgoqYiCa366FOA0RsVPwA==" spinCount="100000" sheet="1" objects="1" scenarios="1"/>
  <mergeCells count="153">
    <mergeCell ref="C38:Z38"/>
    <mergeCell ref="AB38:BE38"/>
    <mergeCell ref="C39:Z39"/>
    <mergeCell ref="AB39:AD40"/>
    <mergeCell ref="AE39:BE40"/>
    <mergeCell ref="B40:C40"/>
    <mergeCell ref="D40:K40"/>
    <mergeCell ref="B34:O34"/>
    <mergeCell ref="AP34:AW35"/>
    <mergeCell ref="AX34:BE35"/>
    <mergeCell ref="B35:O35"/>
    <mergeCell ref="AB36:AD37"/>
    <mergeCell ref="AE36:AO37"/>
    <mergeCell ref="AP36:AT37"/>
    <mergeCell ref="AU36:BE37"/>
    <mergeCell ref="C37:Z37"/>
    <mergeCell ref="V33:AD35"/>
    <mergeCell ref="AE33:AO35"/>
    <mergeCell ref="AP33:AW33"/>
    <mergeCell ref="AX33:BE33"/>
    <mergeCell ref="BM33:BP33"/>
    <mergeCell ref="BQ33:BU33"/>
    <mergeCell ref="BM31:BP31"/>
    <mergeCell ref="BQ31:BU31"/>
    <mergeCell ref="B32:O32"/>
    <mergeCell ref="BM32:BP32"/>
    <mergeCell ref="BQ32:BU32"/>
    <mergeCell ref="B33:G33"/>
    <mergeCell ref="I33:K33"/>
    <mergeCell ref="M33:O33"/>
    <mergeCell ref="P33:Q35"/>
    <mergeCell ref="R33:U35"/>
    <mergeCell ref="AE30:AO32"/>
    <mergeCell ref="AP30:AW30"/>
    <mergeCell ref="AX30:BE30"/>
    <mergeCell ref="B31:O31"/>
    <mergeCell ref="AP31:AW32"/>
    <mergeCell ref="AX31:BE32"/>
    <mergeCell ref="B30:G30"/>
    <mergeCell ref="I30:K30"/>
    <mergeCell ref="M30:O30"/>
    <mergeCell ref="P30:Q32"/>
    <mergeCell ref="R30:U32"/>
    <mergeCell ref="V30:AD32"/>
    <mergeCell ref="AE27:AO29"/>
    <mergeCell ref="AP27:AW27"/>
    <mergeCell ref="AX27:BE27"/>
    <mergeCell ref="B28:O28"/>
    <mergeCell ref="AP28:AW29"/>
    <mergeCell ref="AX28:BE29"/>
    <mergeCell ref="B29:O29"/>
    <mergeCell ref="B27:G27"/>
    <mergeCell ref="I27:K27"/>
    <mergeCell ref="M27:O27"/>
    <mergeCell ref="P27:Q29"/>
    <mergeCell ref="R27:U29"/>
    <mergeCell ref="V27:AD29"/>
    <mergeCell ref="AE24:AO26"/>
    <mergeCell ref="AP24:AW24"/>
    <mergeCell ref="AX24:BE24"/>
    <mergeCell ref="B25:O25"/>
    <mergeCell ref="AP25:AW26"/>
    <mergeCell ref="AX25:BE26"/>
    <mergeCell ref="B26:O26"/>
    <mergeCell ref="B24:G24"/>
    <mergeCell ref="I24:K24"/>
    <mergeCell ref="M24:O24"/>
    <mergeCell ref="P24:Q26"/>
    <mergeCell ref="R24:U26"/>
    <mergeCell ref="V24:AD26"/>
    <mergeCell ref="AE21:AO23"/>
    <mergeCell ref="AP21:AW21"/>
    <mergeCell ref="AX21:BE21"/>
    <mergeCell ref="B22:O22"/>
    <mergeCell ref="AP22:AW23"/>
    <mergeCell ref="AX22:BE23"/>
    <mergeCell ref="B23:O23"/>
    <mergeCell ref="AP19:AW19"/>
    <mergeCell ref="AX19:BE20"/>
    <mergeCell ref="B20:O20"/>
    <mergeCell ref="AP20:AW20"/>
    <mergeCell ref="B21:G21"/>
    <mergeCell ref="I21:K21"/>
    <mergeCell ref="M21:O21"/>
    <mergeCell ref="P21:Q23"/>
    <mergeCell ref="R21:U23"/>
    <mergeCell ref="V21:AD23"/>
    <mergeCell ref="B18:E18"/>
    <mergeCell ref="F18:AE18"/>
    <mergeCell ref="AF18:AI18"/>
    <mergeCell ref="AJ18:AS18"/>
    <mergeCell ref="AT18:BE18"/>
    <mergeCell ref="B19:O19"/>
    <mergeCell ref="P19:Q20"/>
    <mergeCell ref="R19:U20"/>
    <mergeCell ref="V19:AD20"/>
    <mergeCell ref="AE19:AO20"/>
    <mergeCell ref="B16:K16"/>
    <mergeCell ref="L16:S16"/>
    <mergeCell ref="U16:AG16"/>
    <mergeCell ref="AH16:AJ16"/>
    <mergeCell ref="AK16:AQ16"/>
    <mergeCell ref="AR16:BE16"/>
    <mergeCell ref="AT11:AV15"/>
    <mergeCell ref="AW11:AY15"/>
    <mergeCell ref="AZ11:BB15"/>
    <mergeCell ref="BC11:BE15"/>
    <mergeCell ref="B12:D12"/>
    <mergeCell ref="E12:S12"/>
    <mergeCell ref="B13:Q13"/>
    <mergeCell ref="R13:S14"/>
    <mergeCell ref="B14:Q14"/>
    <mergeCell ref="T14:AG15"/>
    <mergeCell ref="BH9:BH10"/>
    <mergeCell ref="B10:S10"/>
    <mergeCell ref="B11:S11"/>
    <mergeCell ref="T11:AJ13"/>
    <mergeCell ref="AK11:AM15"/>
    <mergeCell ref="AN11:AP15"/>
    <mergeCell ref="AQ11:AS15"/>
    <mergeCell ref="B9:S9"/>
    <mergeCell ref="T9:AJ10"/>
    <mergeCell ref="AK9:AM10"/>
    <mergeCell ref="AN9:AP10"/>
    <mergeCell ref="AQ9:AS10"/>
    <mergeCell ref="AT9:AV10"/>
    <mergeCell ref="AH14:AJ15"/>
    <mergeCell ref="BH14:BH15"/>
    <mergeCell ref="B15:C15"/>
    <mergeCell ref="D15:S15"/>
    <mergeCell ref="B7:S7"/>
    <mergeCell ref="T7:AJ8"/>
    <mergeCell ref="AK7:AM8"/>
    <mergeCell ref="AN7:AV8"/>
    <mergeCell ref="AW7:BE8"/>
    <mergeCell ref="B8:D8"/>
    <mergeCell ref="F8:S8"/>
    <mergeCell ref="AW9:AY10"/>
    <mergeCell ref="AZ9:BB10"/>
    <mergeCell ref="BC9:BE10"/>
    <mergeCell ref="A1:A3"/>
    <mergeCell ref="R2:AB2"/>
    <mergeCell ref="AW3:BE3"/>
    <mergeCell ref="R4:V5"/>
    <mergeCell ref="W4:AG5"/>
    <mergeCell ref="AO4:AS4"/>
    <mergeCell ref="AT4:AX4"/>
    <mergeCell ref="AZ4:BB4"/>
    <mergeCell ref="BC4:BE4"/>
    <mergeCell ref="AO5:AS5"/>
    <mergeCell ref="AT5:AX5"/>
    <mergeCell ref="AZ5:BB5"/>
    <mergeCell ref="BC5:BD5"/>
  </mergeCells>
  <phoneticPr fontId="3"/>
  <conditionalFormatting sqref="B21">
    <cfRule type="expression" dxfId="33" priority="32">
      <formula>B22="品目コード間違い"</formula>
    </cfRule>
  </conditionalFormatting>
  <conditionalFormatting sqref="B22:B23">
    <cfRule type="expression" dxfId="32" priority="22">
      <formula>$B$22="品目コード間違い"</formula>
    </cfRule>
  </conditionalFormatting>
  <conditionalFormatting sqref="B23">
    <cfRule type="expression" dxfId="31" priority="30">
      <formula>OR(AND(LEFT($B$21,1)="D",$Q$5="1"),AND(LEFT($B$21,1)="D",$Q$5="2"),,AND(LEFT($B$21,1)="C",$Q$5="3"))</formula>
    </cfRule>
  </conditionalFormatting>
  <conditionalFormatting sqref="B24">
    <cfRule type="expression" dxfId="30" priority="15">
      <formula>B25="品目コード間違い"</formula>
    </cfRule>
  </conditionalFormatting>
  <conditionalFormatting sqref="B25:B26">
    <cfRule type="expression" dxfId="29" priority="11">
      <formula>$B$25="品目コード間違い"</formula>
    </cfRule>
  </conditionalFormatting>
  <conditionalFormatting sqref="B27">
    <cfRule type="expression" dxfId="28" priority="14">
      <formula>B28="品目コード間違い"</formula>
    </cfRule>
  </conditionalFormatting>
  <conditionalFormatting sqref="B28:B29">
    <cfRule type="expression" dxfId="27" priority="9">
      <formula>$B$28="品目コード間違い"</formula>
    </cfRule>
  </conditionalFormatting>
  <conditionalFormatting sqref="B30">
    <cfRule type="expression" dxfId="26" priority="13">
      <formula>B31="品目コード間違い"</formula>
    </cfRule>
  </conditionalFormatting>
  <conditionalFormatting sqref="B31:B32">
    <cfRule type="expression" dxfId="25" priority="7">
      <formula>$B$31="品目コード間違い"</formula>
    </cfRule>
  </conditionalFormatting>
  <conditionalFormatting sqref="B33">
    <cfRule type="expression" dxfId="24" priority="12">
      <formula>B34="品目コード間違い"</formula>
    </cfRule>
  </conditionalFormatting>
  <conditionalFormatting sqref="B34:B35">
    <cfRule type="expression" dxfId="23" priority="5">
      <formula>$B$34="品目コード間違い"</formula>
    </cfRule>
  </conditionalFormatting>
  <conditionalFormatting sqref="B21:G21 B24:G24 B27:G27 B30:G30 B33:G33">
    <cfRule type="expression" dxfId="22" priority="31">
      <formula>OR(AND(LEFT($B$21,1)="D",$Q$5="1"),AND(LEFT($B$21,1)="D",$Q$5="2"),,AND(LEFT($B$21,1)="C",$Q$5="3"))</formula>
    </cfRule>
  </conditionalFormatting>
  <conditionalFormatting sqref="B22:O22">
    <cfRule type="expression" dxfId="21" priority="21">
      <formula>$B$23&lt;&gt;""</formula>
    </cfRule>
  </conditionalFormatting>
  <conditionalFormatting sqref="B25:O25">
    <cfRule type="expression" dxfId="20" priority="10">
      <formula>$B$26&lt;&gt;""</formula>
    </cfRule>
  </conditionalFormatting>
  <conditionalFormatting sqref="B28:O28">
    <cfRule type="expression" dxfId="19" priority="8">
      <formula>$B$29&lt;&gt;""</formula>
    </cfRule>
  </conditionalFormatting>
  <conditionalFormatting sqref="B31:O31">
    <cfRule type="expression" dxfId="18" priority="6">
      <formula>$B$32&lt;&gt;""</formula>
    </cfRule>
  </conditionalFormatting>
  <conditionalFormatting sqref="B34:O34">
    <cfRule type="expression" dxfId="17" priority="4">
      <formula>$B$35&lt;&gt;""</formula>
    </cfRule>
  </conditionalFormatting>
  <conditionalFormatting sqref="R21">
    <cfRule type="expression" dxfId="16" priority="27">
      <formula>AND($P21="式",$R21&gt;1)</formula>
    </cfRule>
  </conditionalFormatting>
  <conditionalFormatting sqref="R24 R27 R30 R33">
    <cfRule type="expression" dxfId="15" priority="20">
      <formula>AND($P24="式",$R24&gt;1)</formula>
    </cfRule>
  </conditionalFormatting>
  <conditionalFormatting sqref="R2:AB2">
    <cfRule type="expression" dxfId="14" priority="1">
      <formula>OR(AND($AC$2="01",$AF$2=1,$AD$2&gt;"10",$AG$2&lt;21),AND($AC$2="03",$AF$2=3,$AD$2&gt;"10",$AG$2&lt;21),AND($AC$2="05",$AF$2=5,$AD$2&gt;"10",$AG$2&lt;21),AND($AC$2="06",$AF$2=6,$AD$2&gt;"10",$AG$2&lt;21),AND($AC$2="07",$AF$2=7,$AD$2&gt;"10",$AG$2&lt;21),AND($AC$2="09",$AF$2=9,$AD$2&gt;"10",$AG$2&lt;21),AND($AC$2="10",$AF$2=10,$AD$2&gt;"10",$AG$2&lt;21),AND($AC$2="11",$AF$2=11,$AD$2&gt;"10",$AG$2&lt;21))</formula>
    </cfRule>
    <cfRule type="expression" dxfId="13" priority="2">
      <formula>$AH$2&gt;INT($AE$2)</formula>
    </cfRule>
    <cfRule type="expression" dxfId="12" priority="3">
      <formula>OR(AND($AC$2="04",$AF$2=4,$AD$2&gt;"01",$AG$2&lt;11),AND($AC$2="08",$AF$2=8,$AD$2&gt;"01",$AG$2&lt;11),AND($AC$2="12",$AF$2=12,$AD$2&gt;"01",$AG$2&lt;11),AND($AC$2="02",$AF$2=2,$AD$2&gt;"01",$AG$2&lt;11))</formula>
    </cfRule>
  </conditionalFormatting>
  <conditionalFormatting sqref="AE21:AO21 AE24:AO24 AE27:AO27 AE30:AO30 AE33:AO33">
    <cfRule type="expression" dxfId="11" priority="34">
      <formula>AND(LEFT($F$18,2)&lt;&gt;"33",$AW$3=FALSE,$AE21&gt;=1000000,RIGHT($B21,1)="2")</formula>
    </cfRule>
    <cfRule type="expression" dxfId="10" priority="33">
      <formula>AND(LEFT($F$18,2)&lt;&gt;"33",$AW$3=FALSE,$AE21&gt;=300000,RIGHT($B21,1)="1")</formula>
    </cfRule>
  </conditionalFormatting>
  <conditionalFormatting sqref="AP21:AP22">
    <cfRule type="expression" dxfId="9" priority="29">
      <formula>$AP$22="メーカーコード間違い"</formula>
    </cfRule>
  </conditionalFormatting>
  <conditionalFormatting sqref="AP24">
    <cfRule type="expression" dxfId="8" priority="19">
      <formula>$AP$22="メーカーコード間違い"</formula>
    </cfRule>
  </conditionalFormatting>
  <conditionalFormatting sqref="AP25">
    <cfRule type="expression" dxfId="7" priority="26">
      <formula>$AP$25="メーカーコード間違い"</formula>
    </cfRule>
  </conditionalFormatting>
  <conditionalFormatting sqref="AP27">
    <cfRule type="expression" dxfId="6" priority="18">
      <formula>$AP$22="メーカーコード間違い"</formula>
    </cfRule>
  </conditionalFormatting>
  <conditionalFormatting sqref="AP28">
    <cfRule type="expression" dxfId="5" priority="28">
      <formula>$AP$28="メーカーコード間違い"</formula>
    </cfRule>
  </conditionalFormatting>
  <conditionalFormatting sqref="AP30">
    <cfRule type="expression" dxfId="4" priority="17">
      <formula>$AP$22="メーカーコード間違い"</formula>
    </cfRule>
  </conditionalFormatting>
  <conditionalFormatting sqref="AP31">
    <cfRule type="expression" dxfId="3" priority="25">
      <formula>$AP$31="メーカーコード間違い"</formula>
    </cfRule>
  </conditionalFormatting>
  <conditionalFormatting sqref="AP33">
    <cfRule type="expression" dxfId="2" priority="16">
      <formula>$AP$22="メーカーコード間違い"</formula>
    </cfRule>
  </conditionalFormatting>
  <conditionalFormatting sqref="AP34">
    <cfRule type="expression" dxfId="1" priority="24">
      <formula>$AP$34="メーカーコード間違い"</formula>
    </cfRule>
  </conditionalFormatting>
  <conditionalFormatting sqref="AX22 AX25 AX28 AX31 AX34">
    <cfRule type="expression" dxfId="0" priority="23">
      <formula>$AX22&gt;$R$2</formula>
    </cfRule>
  </conditionalFormatting>
  <dataValidations count="16">
    <dataValidation type="list" allowBlank="1" showInputMessage="1" showErrorMessage="1" sqref="P21:Q35" xr:uid="{00000000-0002-0000-0200-000000000000}">
      <formula1>単位</formula1>
    </dataValidation>
    <dataValidation type="list" imeMode="disabled" allowBlank="1" showInputMessage="1" showErrorMessage="1" errorTitle="税率エラー" error="税率は整数値で入力してください" sqref="BC5:BD5" xr:uid="{00000000-0002-0000-0200-000001000000}">
      <formula1>"10,8,0"</formula1>
    </dataValidation>
    <dataValidation allowBlank="1" showInputMessage="1" showErrorMessage="1" errorTitle="税率エラー" error="税率は整数値で入力してください" sqref="BE5" xr:uid="{00000000-0002-0000-0200-000002000000}"/>
    <dataValidation type="list" allowBlank="1" showInputMessage="1" showErrorMessage="1" sqref="M4" xr:uid="{00000000-0002-0000-0200-000003000000}">
      <formula1>$AH$5</formula1>
    </dataValidation>
    <dataValidation type="textLength" operator="lessThanOrEqual" allowBlank="1" showInputMessage="1" showErrorMessage="1" errorTitle="取引先用管理番号_文字長エラー" error="20文字以内で入力してください" sqref="D40:K40" xr:uid="{00000000-0002-0000-0200-000004000000}">
      <formula1>20</formula1>
    </dataValidation>
    <dataValidation type="list" allowBlank="1" showInputMessage="1" showErrorMessage="1" sqref="BC4:BE4" xr:uid="{00000000-0002-0000-0200-000005000000}">
      <formula1>"課税,軽減税,非課税"</formula1>
    </dataValidation>
    <dataValidation type="textLength" operator="equal" allowBlank="1" showInputMessage="1" showErrorMessage="1" errorTitle="工事工番の桁数" error="工事工番は10桁でご入力ください" sqref="AJ18:AS18" xr:uid="{00000000-0002-0000-0200-000006000000}">
      <formula1>10</formula1>
    </dataValidation>
    <dataValidation imeMode="disabled" allowBlank="1" showInputMessage="1" showErrorMessage="1" sqref="R2:AB2 AX22 AX25 AX28 AX31 AX34" xr:uid="{00000000-0002-0000-0200-000007000000}"/>
    <dataValidation type="textLength" imeMode="disabled" allowBlank="1" showInputMessage="1" showErrorMessage="1" errorTitle="文字長エラー" error="月２桁＋日２桁の整数４文字で入力してください。" sqref="I21:K21 M21:O21 I24:K24 M24:O24 I27:K27 M27:O27 I30:K30 M30:O30 I33:K33 M33:O33" xr:uid="{00000000-0002-0000-0200-000008000000}">
      <formula1>3</formula1>
      <formula2>4</formula2>
    </dataValidation>
    <dataValidation type="whole" imeMode="disabled" allowBlank="1" showInputMessage="1" showErrorMessage="1" errorTitle="数量エラー" error="数量には、整数値（1 - 9,999Z） の範囲内で入力してください。" sqref="R21:U35" xr:uid="{00000000-0002-0000-0200-000009000000}">
      <formula1>0</formula1>
      <formula2>9999</formula2>
    </dataValidation>
    <dataValidation type="whole" imeMode="disabled" allowBlank="1" showInputMessage="1" showErrorMessage="1" errorTitle="単価エラー" error="単価には、整数値( 0 - 99,999,999,999 ) の範囲内で入力してください。" sqref="V21:AD35" xr:uid="{00000000-0002-0000-0200-00000A000000}">
      <formula1>1</formula1>
      <formula2>999999999999</formula2>
    </dataValidation>
    <dataValidation type="textLength" imeMode="disabled" operator="equal" allowBlank="1" showInputMessage="1" showErrorMessage="1" errorTitle="メーカーコード桁長エラー" error="メーカーコードは8桁で入力してください" sqref="AP21:AW21 AP24:AW24 AP27:AW27 AP30:AW30 AP33:AW33" xr:uid="{00000000-0002-0000-0200-00000B000000}">
      <formula1>8</formula1>
    </dataValidation>
    <dataValidation type="textLength" operator="lessThanOrEqual" allowBlank="1" showInputMessage="1" showErrorMessage="1" errorTitle="管理番号桁数" error="管理番号は20桁以内でご入力ください" sqref="T9:AJ10" xr:uid="{00000000-0002-0000-0200-00000C000000}">
      <formula1>20</formula1>
    </dataValidation>
    <dataValidation type="textLength" operator="equal" allowBlank="1" showInputMessage="1" showErrorMessage="1" errorTitle="取引先コード桁数" error="取引先コードは8桁でご入力ください" sqref="L16:S16" xr:uid="{00000000-0002-0000-0200-00000D000000}">
      <formula1>8</formula1>
    </dataValidation>
    <dataValidation type="textLength" imeMode="disabled" operator="equal" allowBlank="1" showInputMessage="1" showErrorMessage="1" errorTitle="品目コードの桁数" error="品目コードは6桁でご入力ください" sqref="B21:G21 B24:G24 B27:G27 B30:G30 B33:G33" xr:uid="{00000000-0002-0000-0200-00000E000000}">
      <formula1>6</formula1>
    </dataValidation>
    <dataValidation type="textLength" operator="equal" allowBlank="1" showInputMessage="1" showErrorMessage="1" errorTitle="登録番号の桁数" error="登録番号は13桁でご入力ください" sqref="U16 AH16" xr:uid="{00000000-0002-0000-0200-00000F000000}">
      <formula1>13</formula1>
    </dataValidation>
  </dataValidations>
  <pageMargins left="0.31496062992125984" right="0.19685039370078741" top="0.19685039370078741" bottom="0" header="0.31496062992125984" footer="0.31496062992125984"/>
  <pageSetup paperSize="9" scale="52" orientation="landscape" r:id="rId1"/>
  <ignoredErrors>
    <ignoredError sqref="B37:Z39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単価契約チェック">
              <controlPr locked="0" defaultSize="0" autoFill="0" autoLine="0" autoPict="0">
                <anchor moveWithCells="1">
                  <from>
                    <xdr:col>48</xdr:col>
                    <xdr:colOff>66675</xdr:colOff>
                    <xdr:row>1</xdr:row>
                    <xdr:rowOff>66675</xdr:rowOff>
                  </from>
                  <to>
                    <xdr:col>49</xdr:col>
                    <xdr:colOff>104775</xdr:colOff>
                    <xdr:row>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Check Box 2">
              <controlPr defaultSize="0" autoFill="0" autoLine="0" autoPict="0">
                <anchor moveWithCells="1">
                  <from>
                    <xdr:col>33</xdr:col>
                    <xdr:colOff>190500</xdr:colOff>
                    <xdr:row>15</xdr:row>
                    <xdr:rowOff>0</xdr:rowOff>
                  </from>
                  <to>
                    <xdr:col>35</xdr:col>
                    <xdr:colOff>85725</xdr:colOff>
                    <xdr:row>16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4"/>
  <sheetViews>
    <sheetView showGridLines="0" zoomScaleNormal="100" workbookViewId="0">
      <selection activeCell="A26" sqref="A26"/>
    </sheetView>
  </sheetViews>
  <sheetFormatPr defaultColWidth="9" defaultRowHeight="13.5"/>
  <cols>
    <col min="1" max="10" width="9" style="74"/>
    <col min="11" max="11" width="6.875" style="74" customWidth="1"/>
    <col min="12" max="16384" width="9" style="74"/>
  </cols>
  <sheetData>
    <row r="1" spans="1:3" ht="21">
      <c r="A1" s="30" t="s">
        <v>73</v>
      </c>
    </row>
    <row r="2" spans="1:3" ht="9" customHeight="1">
      <c r="A2" s="30"/>
    </row>
    <row r="3" spans="1:3" s="75" customFormat="1" ht="18.75">
      <c r="A3" s="39" t="s">
        <v>74</v>
      </c>
      <c r="B3" s="39"/>
      <c r="C3" s="39"/>
    </row>
    <row r="4" spans="1:3" s="75" customFormat="1" ht="18.75">
      <c r="A4" s="39" t="s">
        <v>75</v>
      </c>
      <c r="B4" s="39"/>
      <c r="C4" s="39"/>
    </row>
    <row r="5" spans="1:3" s="75" customFormat="1" ht="9" customHeight="1">
      <c r="A5" s="39"/>
      <c r="B5" s="39"/>
      <c r="C5" s="39"/>
    </row>
    <row r="6" spans="1:3" s="75" customFormat="1" ht="18.75">
      <c r="A6" s="39" t="s">
        <v>76</v>
      </c>
      <c r="B6" s="39"/>
      <c r="C6" s="39"/>
    </row>
    <row r="7" spans="1:3" s="75" customFormat="1" ht="18.75">
      <c r="A7" s="46" t="s">
        <v>77</v>
      </c>
      <c r="B7" s="39"/>
      <c r="C7" s="39"/>
    </row>
    <row r="8" spans="1:3" s="75" customFormat="1" ht="9" customHeight="1">
      <c r="A8" s="39"/>
      <c r="B8" s="39"/>
      <c r="C8" s="39"/>
    </row>
    <row r="9" spans="1:3" s="75" customFormat="1" ht="18.75">
      <c r="A9" s="39" t="s">
        <v>78</v>
      </c>
      <c r="B9" s="39"/>
      <c r="C9" s="39"/>
    </row>
    <row r="10" spans="1:3" s="75" customFormat="1" ht="9" customHeight="1">
      <c r="A10" s="39"/>
      <c r="B10" s="39"/>
      <c r="C10" s="39"/>
    </row>
    <row r="11" spans="1:3" s="75" customFormat="1" ht="18.75">
      <c r="A11" s="40" t="s">
        <v>79</v>
      </c>
      <c r="B11" s="40"/>
      <c r="C11" s="39"/>
    </row>
    <row r="12" spans="1:3" s="75" customFormat="1" ht="18.75">
      <c r="A12" s="40"/>
      <c r="B12" s="40" t="s">
        <v>80</v>
      </c>
      <c r="C12" s="39"/>
    </row>
    <row r="13" spans="1:3" s="75" customFormat="1" ht="18.75">
      <c r="A13" s="40"/>
      <c r="B13" s="40" t="s">
        <v>81</v>
      </c>
      <c r="C13" s="39"/>
    </row>
    <row r="14" spans="1:3" s="75" customFormat="1" ht="9" customHeight="1"/>
    <row r="15" spans="1:3" ht="21">
      <c r="A15" s="30" t="s">
        <v>82</v>
      </c>
    </row>
    <row r="16" spans="1:3" ht="9" customHeight="1">
      <c r="A16" s="30"/>
    </row>
    <row r="17" spans="1:1" s="75" customFormat="1" ht="21" customHeight="1">
      <c r="A17" s="39" t="s">
        <v>83</v>
      </c>
    </row>
    <row r="18" spans="1:1" s="75" customFormat="1" ht="9" customHeight="1"/>
    <row r="19" spans="1:1" s="75" customFormat="1" ht="21" customHeight="1">
      <c r="A19" s="39" t="s">
        <v>84</v>
      </c>
    </row>
    <row r="20" spans="1:1" s="75" customFormat="1" ht="21" customHeight="1">
      <c r="A20" s="39" t="s">
        <v>85</v>
      </c>
    </row>
    <row r="21" spans="1:1" s="75" customFormat="1" ht="9" customHeight="1"/>
    <row r="22" spans="1:1" s="75" customFormat="1" ht="21" customHeight="1">
      <c r="A22" s="39" t="s">
        <v>86</v>
      </c>
    </row>
    <row r="23" spans="1:1" ht="21" customHeight="1">
      <c r="A23" s="76" t="s">
        <v>87</v>
      </c>
    </row>
    <row r="24" spans="1:1" ht="9" customHeight="1"/>
    <row r="25" spans="1:1" ht="21" customHeight="1">
      <c r="A25" s="76" t="s">
        <v>88</v>
      </c>
    </row>
    <row r="26" spans="1:1" ht="21" customHeight="1">
      <c r="A26" s="76" t="s">
        <v>89</v>
      </c>
    </row>
    <row r="27" spans="1:1" ht="21" customHeight="1"/>
    <row r="28" spans="1:1" ht="21" customHeight="1"/>
    <row r="29" spans="1:1" ht="21" customHeight="1"/>
    <row r="30" spans="1:1" ht="21" customHeight="1"/>
    <row r="31" spans="1:1" ht="21" customHeight="1"/>
    <row r="32" spans="1:1" ht="21" customHeight="1"/>
    <row r="33" ht="21" customHeight="1"/>
    <row r="34" ht="21" customHeight="1"/>
  </sheetData>
  <sheetProtection algorithmName="SHA-512" hashValue="i3KLUFVbYucri5heEmJCCyTSH5l6fa/S0knduQzkZfPZ81+0ff7NyJl4dgAj4REL0JTtCVBL557k5o5ItPafJQ==" saltValue="ruZMTxyXMh9N5gyVGQrlzg==" spinCount="100000" sheet="1" objects="1" scenarios="1"/>
  <phoneticPr fontId="3"/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F1000"/>
  <sheetViews>
    <sheetView showGridLines="0" zoomScale="115" zoomScaleNormal="115" workbookViewId="0">
      <pane ySplit="2" topLeftCell="A3" activePane="bottomLeft" state="frozen"/>
      <selection pane="bottomLeft" activeCell="B19" sqref="B19"/>
    </sheetView>
  </sheetViews>
  <sheetFormatPr defaultColWidth="9" defaultRowHeight="13.5"/>
  <cols>
    <col min="1" max="1" width="8.75" style="79" bestFit="1" customWidth="1"/>
    <col min="2" max="2" width="41.875" style="74" bestFit="1" customWidth="1"/>
    <col min="3" max="3" width="13.125" style="74" bestFit="1" customWidth="1"/>
    <col min="4" max="4" width="9" style="74"/>
    <col min="5" max="5" width="23" style="74" customWidth="1"/>
    <col min="6" max="6" width="10.625" style="74" customWidth="1"/>
    <col min="7" max="16384" width="9" style="74"/>
  </cols>
  <sheetData>
    <row r="1" spans="1:6">
      <c r="A1" s="90" t="s">
        <v>1058</v>
      </c>
    </row>
    <row r="2" spans="1:6">
      <c r="A2" s="77" t="s">
        <v>90</v>
      </c>
      <c r="B2" s="77" t="s">
        <v>91</v>
      </c>
      <c r="C2" s="78" t="s">
        <v>92</v>
      </c>
      <c r="E2" s="91"/>
      <c r="F2" s="92"/>
    </row>
    <row r="3" spans="1:6">
      <c r="A3" s="100">
        <v>225012</v>
      </c>
      <c r="B3" s="3" t="s">
        <v>93</v>
      </c>
      <c r="C3" s="100">
        <v>225012</v>
      </c>
      <c r="E3" s="91"/>
      <c r="F3" s="93"/>
    </row>
    <row r="4" spans="1:6">
      <c r="A4" s="100">
        <v>226012</v>
      </c>
      <c r="B4" s="3" t="s">
        <v>94</v>
      </c>
      <c r="C4" s="100">
        <v>226012</v>
      </c>
      <c r="E4" s="91"/>
    </row>
    <row r="5" spans="1:6">
      <c r="A5" s="100">
        <v>227012</v>
      </c>
      <c r="B5" s="3" t="s">
        <v>95</v>
      </c>
      <c r="C5" s="100">
        <v>227012</v>
      </c>
      <c r="E5" s="91"/>
    </row>
    <row r="6" spans="1:6">
      <c r="A6" s="100">
        <v>228011</v>
      </c>
      <c r="B6" s="3" t="s">
        <v>96</v>
      </c>
      <c r="C6" s="100">
        <v>228011</v>
      </c>
    </row>
    <row r="7" spans="1:6">
      <c r="A7" s="100">
        <v>230012</v>
      </c>
      <c r="B7" s="3" t="s">
        <v>97</v>
      </c>
      <c r="C7" s="100">
        <v>230012</v>
      </c>
    </row>
    <row r="8" spans="1:6">
      <c r="A8" s="100">
        <v>231012</v>
      </c>
      <c r="B8" s="3" t="s">
        <v>98</v>
      </c>
      <c r="C8" s="100">
        <v>231012</v>
      </c>
    </row>
    <row r="9" spans="1:6">
      <c r="A9" s="100">
        <v>232012</v>
      </c>
      <c r="B9" s="3" t="s">
        <v>99</v>
      </c>
      <c r="C9" s="100">
        <v>232012</v>
      </c>
    </row>
    <row r="10" spans="1:6">
      <c r="A10" s="100">
        <v>233012</v>
      </c>
      <c r="B10" s="3" t="s">
        <v>100</v>
      </c>
      <c r="C10" s="100">
        <v>233012</v>
      </c>
    </row>
    <row r="11" spans="1:6">
      <c r="A11" s="100">
        <v>251012</v>
      </c>
      <c r="B11" s="3" t="s">
        <v>101</v>
      </c>
      <c r="C11" s="100">
        <v>251012</v>
      </c>
    </row>
    <row r="12" spans="1:6">
      <c r="A12" s="100">
        <v>253012</v>
      </c>
      <c r="B12" s="3" t="s">
        <v>102</v>
      </c>
      <c r="C12" s="100">
        <v>253012</v>
      </c>
    </row>
    <row r="13" spans="1:6">
      <c r="A13" s="100">
        <v>307011</v>
      </c>
      <c r="B13" s="3" t="s">
        <v>103</v>
      </c>
      <c r="C13" s="100">
        <v>307011</v>
      </c>
    </row>
    <row r="14" spans="1:6">
      <c r="A14" s="100">
        <v>701011</v>
      </c>
      <c r="B14" s="3" t="s">
        <v>104</v>
      </c>
      <c r="C14" s="100">
        <v>701011</v>
      </c>
    </row>
    <row r="15" spans="1:6">
      <c r="A15" s="100">
        <v>702011</v>
      </c>
      <c r="B15" s="3" t="s">
        <v>105</v>
      </c>
      <c r="C15" s="100">
        <v>702011</v>
      </c>
    </row>
    <row r="16" spans="1:6">
      <c r="A16" s="100">
        <v>703011</v>
      </c>
      <c r="B16" s="3" t="s">
        <v>106</v>
      </c>
      <c r="C16" s="100">
        <v>703011</v>
      </c>
    </row>
    <row r="17" spans="1:3">
      <c r="A17" s="100">
        <v>704011</v>
      </c>
      <c r="B17" s="3" t="s">
        <v>107</v>
      </c>
      <c r="C17" s="100">
        <v>704011</v>
      </c>
    </row>
    <row r="18" spans="1:3">
      <c r="A18" s="100">
        <v>704041</v>
      </c>
      <c r="B18" s="3" t="s">
        <v>108</v>
      </c>
      <c r="C18" s="100">
        <v>704041</v>
      </c>
    </row>
    <row r="19" spans="1:3">
      <c r="A19" s="100">
        <v>704051</v>
      </c>
      <c r="B19" s="3" t="s">
        <v>109</v>
      </c>
      <c r="C19" s="100">
        <v>704051</v>
      </c>
    </row>
    <row r="20" spans="1:3">
      <c r="A20" s="100">
        <v>705011</v>
      </c>
      <c r="B20" s="3" t="s">
        <v>110</v>
      </c>
      <c r="C20" s="100">
        <v>705011</v>
      </c>
    </row>
    <row r="21" spans="1:3">
      <c r="A21" s="100">
        <v>706011</v>
      </c>
      <c r="B21" s="3" t="s">
        <v>111</v>
      </c>
      <c r="C21" s="100">
        <v>706011</v>
      </c>
    </row>
    <row r="22" spans="1:3">
      <c r="A22" s="100">
        <v>707011</v>
      </c>
      <c r="B22" s="3" t="s">
        <v>112</v>
      </c>
      <c r="C22" s="100">
        <v>707011</v>
      </c>
    </row>
    <row r="23" spans="1:3">
      <c r="A23" s="100">
        <v>707021</v>
      </c>
      <c r="B23" s="3" t="s">
        <v>113</v>
      </c>
      <c r="C23" s="100">
        <v>707021</v>
      </c>
    </row>
    <row r="24" spans="1:3">
      <c r="A24" s="100">
        <v>708011</v>
      </c>
      <c r="B24" s="3" t="s">
        <v>114</v>
      </c>
      <c r="C24" s="100">
        <v>708011</v>
      </c>
    </row>
    <row r="25" spans="1:3">
      <c r="A25" s="100">
        <v>709011</v>
      </c>
      <c r="B25" s="3" t="s">
        <v>115</v>
      </c>
      <c r="C25" s="100">
        <v>709011</v>
      </c>
    </row>
    <row r="26" spans="1:3">
      <c r="A26" s="100">
        <v>710011</v>
      </c>
      <c r="B26" s="3" t="s">
        <v>116</v>
      </c>
      <c r="C26" s="100">
        <v>710011</v>
      </c>
    </row>
    <row r="27" spans="1:3">
      <c r="A27" s="100">
        <v>711011</v>
      </c>
      <c r="B27" s="3" t="s">
        <v>117</v>
      </c>
      <c r="C27" s="100">
        <v>711011</v>
      </c>
    </row>
    <row r="28" spans="1:3">
      <c r="A28" s="100">
        <v>712011</v>
      </c>
      <c r="B28" s="3" t="s">
        <v>118</v>
      </c>
      <c r="C28" s="100">
        <v>712011</v>
      </c>
    </row>
    <row r="29" spans="1:3">
      <c r="A29" s="100">
        <v>712021</v>
      </c>
      <c r="B29" s="3" t="s">
        <v>119</v>
      </c>
      <c r="C29" s="100">
        <v>712021</v>
      </c>
    </row>
    <row r="30" spans="1:3">
      <c r="A30" s="100">
        <v>712041</v>
      </c>
      <c r="B30" s="3" t="s">
        <v>120</v>
      </c>
      <c r="C30" s="100">
        <v>712041</v>
      </c>
    </row>
    <row r="31" spans="1:3">
      <c r="A31" s="100">
        <v>712051</v>
      </c>
      <c r="B31" s="3" t="s">
        <v>121</v>
      </c>
      <c r="C31" s="100">
        <v>712051</v>
      </c>
    </row>
    <row r="32" spans="1:3">
      <c r="A32" s="100">
        <v>713011</v>
      </c>
      <c r="B32" s="3" t="s">
        <v>122</v>
      </c>
      <c r="C32" s="100">
        <v>713011</v>
      </c>
    </row>
    <row r="33" spans="1:3">
      <c r="A33" s="100">
        <v>714011</v>
      </c>
      <c r="B33" s="3" t="s">
        <v>123</v>
      </c>
      <c r="C33" s="100">
        <v>714011</v>
      </c>
    </row>
    <row r="34" spans="1:3">
      <c r="A34" s="100">
        <v>714041</v>
      </c>
      <c r="B34" s="3" t="s">
        <v>124</v>
      </c>
      <c r="C34" s="100">
        <v>714041</v>
      </c>
    </row>
    <row r="35" spans="1:3">
      <c r="A35" s="100">
        <v>714051</v>
      </c>
      <c r="B35" s="3" t="s">
        <v>125</v>
      </c>
      <c r="C35" s="100">
        <v>714051</v>
      </c>
    </row>
    <row r="36" spans="1:3">
      <c r="A36" s="100">
        <v>714091</v>
      </c>
      <c r="B36" s="3" t="s">
        <v>126</v>
      </c>
      <c r="C36" s="100">
        <v>714091</v>
      </c>
    </row>
    <row r="37" spans="1:3">
      <c r="A37" s="100">
        <v>715011</v>
      </c>
      <c r="B37" s="3" t="s">
        <v>127</v>
      </c>
      <c r="C37" s="100">
        <v>715011</v>
      </c>
    </row>
    <row r="38" spans="1:3">
      <c r="A38" s="100">
        <v>715031</v>
      </c>
      <c r="B38" s="3" t="s">
        <v>128</v>
      </c>
      <c r="C38" s="100">
        <v>715031</v>
      </c>
    </row>
    <row r="39" spans="1:3">
      <c r="A39" s="100">
        <v>716011</v>
      </c>
      <c r="B39" s="3" t="s">
        <v>129</v>
      </c>
      <c r="C39" s="100">
        <v>716011</v>
      </c>
    </row>
    <row r="40" spans="1:3">
      <c r="A40" s="100">
        <v>717011</v>
      </c>
      <c r="B40" s="3" t="s">
        <v>130</v>
      </c>
      <c r="C40" s="100">
        <v>717011</v>
      </c>
    </row>
    <row r="41" spans="1:3">
      <c r="A41" s="100">
        <v>717141</v>
      </c>
      <c r="B41" s="3" t="s">
        <v>131</v>
      </c>
      <c r="C41" s="100">
        <v>717141</v>
      </c>
    </row>
    <row r="42" spans="1:3">
      <c r="A42" s="100">
        <v>717151</v>
      </c>
      <c r="B42" s="3" t="s">
        <v>132</v>
      </c>
      <c r="C42" s="100">
        <v>717151</v>
      </c>
    </row>
    <row r="43" spans="1:3">
      <c r="A43" s="100">
        <v>717321</v>
      </c>
      <c r="B43" s="3" t="s">
        <v>133</v>
      </c>
      <c r="C43" s="100">
        <v>717321</v>
      </c>
    </row>
    <row r="44" spans="1:3">
      <c r="A44" s="100">
        <v>717511</v>
      </c>
      <c r="B44" s="3" t="s">
        <v>134</v>
      </c>
      <c r="C44" s="100">
        <v>717511</v>
      </c>
    </row>
    <row r="45" spans="1:3">
      <c r="A45" s="100">
        <v>718011</v>
      </c>
      <c r="B45" s="3" t="s">
        <v>135</v>
      </c>
      <c r="C45" s="100">
        <v>718011</v>
      </c>
    </row>
    <row r="46" spans="1:3">
      <c r="A46" s="100">
        <v>719011</v>
      </c>
      <c r="B46" s="3" t="s">
        <v>136</v>
      </c>
      <c r="C46" s="100">
        <v>719011</v>
      </c>
    </row>
    <row r="47" spans="1:3">
      <c r="A47" s="100">
        <v>719811</v>
      </c>
      <c r="B47" s="3" t="s">
        <v>137</v>
      </c>
      <c r="C47" s="100">
        <v>719811</v>
      </c>
    </row>
    <row r="48" spans="1:3">
      <c r="A48" s="100">
        <v>719901</v>
      </c>
      <c r="B48" s="3" t="s">
        <v>138</v>
      </c>
      <c r="C48" s="100">
        <v>719901</v>
      </c>
    </row>
    <row r="49" spans="1:3">
      <c r="A49" s="100">
        <v>720012</v>
      </c>
      <c r="B49" s="3" t="s">
        <v>139</v>
      </c>
      <c r="C49" s="100">
        <v>720012</v>
      </c>
    </row>
    <row r="50" spans="1:3">
      <c r="A50" s="100">
        <v>720062</v>
      </c>
      <c r="B50" s="3" t="s">
        <v>140</v>
      </c>
      <c r="C50" s="100">
        <v>720062</v>
      </c>
    </row>
    <row r="51" spans="1:3">
      <c r="A51" s="100">
        <v>720082</v>
      </c>
      <c r="B51" s="3" t="s">
        <v>141</v>
      </c>
      <c r="C51" s="100">
        <v>720082</v>
      </c>
    </row>
    <row r="52" spans="1:3">
      <c r="A52" s="100">
        <v>721011</v>
      </c>
      <c r="B52" s="3" t="s">
        <v>142</v>
      </c>
      <c r="C52" s="100">
        <v>721011</v>
      </c>
    </row>
    <row r="53" spans="1:3">
      <c r="A53" s="100">
        <v>722012</v>
      </c>
      <c r="B53" s="3" t="s">
        <v>143</v>
      </c>
      <c r="C53" s="100">
        <v>722012</v>
      </c>
    </row>
    <row r="54" spans="1:3">
      <c r="A54" s="100">
        <v>723012</v>
      </c>
      <c r="B54" s="3" t="s">
        <v>144</v>
      </c>
      <c r="C54" s="100">
        <v>723012</v>
      </c>
    </row>
    <row r="55" spans="1:3">
      <c r="A55" s="100">
        <v>724011</v>
      </c>
      <c r="B55" s="3" t="s">
        <v>145</v>
      </c>
      <c r="C55" s="100">
        <v>724011</v>
      </c>
    </row>
    <row r="56" spans="1:3">
      <c r="A56" s="100">
        <v>725012</v>
      </c>
      <c r="B56" s="3" t="s">
        <v>146</v>
      </c>
      <c r="C56" s="100">
        <v>725012</v>
      </c>
    </row>
    <row r="57" spans="1:3">
      <c r="A57" s="100">
        <v>726012</v>
      </c>
      <c r="B57" s="3" t="s">
        <v>147</v>
      </c>
      <c r="C57" s="100">
        <v>726012</v>
      </c>
    </row>
    <row r="58" spans="1:3">
      <c r="A58" s="100">
        <v>727012</v>
      </c>
      <c r="B58" s="3" t="s">
        <v>148</v>
      </c>
      <c r="C58" s="100">
        <v>727012</v>
      </c>
    </row>
    <row r="59" spans="1:3">
      <c r="A59" s="100">
        <v>728012</v>
      </c>
      <c r="B59" s="3" t="s">
        <v>149</v>
      </c>
      <c r="C59" s="100">
        <v>728012</v>
      </c>
    </row>
    <row r="60" spans="1:3">
      <c r="A60" s="100">
        <v>729012</v>
      </c>
      <c r="B60" s="3" t="s">
        <v>150</v>
      </c>
      <c r="C60" s="100">
        <v>729012</v>
      </c>
    </row>
    <row r="61" spans="1:3">
      <c r="A61" s="100">
        <v>729022</v>
      </c>
      <c r="B61" s="3" t="s">
        <v>151</v>
      </c>
      <c r="C61" s="100">
        <v>729022</v>
      </c>
    </row>
    <row r="62" spans="1:3">
      <c r="A62" s="100">
        <v>729032</v>
      </c>
      <c r="B62" s="3" t="s">
        <v>152</v>
      </c>
      <c r="C62" s="100">
        <v>729032</v>
      </c>
    </row>
    <row r="63" spans="1:3">
      <c r="A63" s="100">
        <v>730012</v>
      </c>
      <c r="B63" s="3" t="s">
        <v>153</v>
      </c>
      <c r="C63" s="100">
        <v>730012</v>
      </c>
    </row>
    <row r="64" spans="1:3">
      <c r="A64" s="100">
        <v>731012</v>
      </c>
      <c r="B64" s="3" t="s">
        <v>154</v>
      </c>
      <c r="C64" s="100">
        <v>731012</v>
      </c>
    </row>
    <row r="65" spans="1:3">
      <c r="A65" s="100">
        <v>731022</v>
      </c>
      <c r="B65" s="3" t="s">
        <v>155</v>
      </c>
      <c r="C65" s="100">
        <v>731022</v>
      </c>
    </row>
    <row r="66" spans="1:3">
      <c r="A66" s="100">
        <v>732012</v>
      </c>
      <c r="B66" s="3" t="s">
        <v>156</v>
      </c>
      <c r="C66" s="100">
        <v>732012</v>
      </c>
    </row>
    <row r="67" spans="1:3">
      <c r="A67" s="100">
        <v>732032</v>
      </c>
      <c r="B67" s="3" t="s">
        <v>157</v>
      </c>
      <c r="C67" s="100">
        <v>732032</v>
      </c>
    </row>
    <row r="68" spans="1:3">
      <c r="A68" s="100">
        <v>733012</v>
      </c>
      <c r="B68" s="3" t="s">
        <v>100</v>
      </c>
      <c r="C68" s="100">
        <v>733012</v>
      </c>
    </row>
    <row r="69" spans="1:3">
      <c r="A69" s="100">
        <v>734012</v>
      </c>
      <c r="B69" s="3" t="s">
        <v>158</v>
      </c>
      <c r="C69" s="100">
        <v>734012</v>
      </c>
    </row>
    <row r="70" spans="1:3">
      <c r="A70" s="100">
        <v>734022</v>
      </c>
      <c r="B70" s="3" t="s">
        <v>159</v>
      </c>
      <c r="C70" s="100">
        <v>734022</v>
      </c>
    </row>
    <row r="71" spans="1:3">
      <c r="A71" s="100">
        <v>734032</v>
      </c>
      <c r="B71" s="3" t="s">
        <v>160</v>
      </c>
      <c r="C71" s="100">
        <v>734032</v>
      </c>
    </row>
    <row r="72" spans="1:3">
      <c r="A72" s="100">
        <v>734042</v>
      </c>
      <c r="B72" s="3" t="s">
        <v>161</v>
      </c>
      <c r="C72" s="100">
        <v>734042</v>
      </c>
    </row>
    <row r="73" spans="1:3">
      <c r="A73" s="100">
        <v>735012</v>
      </c>
      <c r="B73" s="3" t="s">
        <v>162</v>
      </c>
      <c r="C73" s="100">
        <v>735012</v>
      </c>
    </row>
    <row r="74" spans="1:3">
      <c r="A74" s="100">
        <v>736012</v>
      </c>
      <c r="B74" s="3" t="s">
        <v>163</v>
      </c>
      <c r="C74" s="100">
        <v>736012</v>
      </c>
    </row>
    <row r="75" spans="1:3">
      <c r="A75" s="100">
        <v>737012</v>
      </c>
      <c r="B75" s="3" t="s">
        <v>164</v>
      </c>
      <c r="C75" s="100">
        <v>737012</v>
      </c>
    </row>
    <row r="76" spans="1:3">
      <c r="A76" s="100">
        <v>737902</v>
      </c>
      <c r="B76" s="3" t="s">
        <v>165</v>
      </c>
      <c r="C76" s="100">
        <v>737902</v>
      </c>
    </row>
    <row r="77" spans="1:3">
      <c r="A77" s="100" t="s">
        <v>166</v>
      </c>
      <c r="B77" s="3" t="s">
        <v>167</v>
      </c>
      <c r="C77" s="100" t="s">
        <v>166</v>
      </c>
    </row>
    <row r="78" spans="1:3">
      <c r="A78" s="100" t="s">
        <v>168</v>
      </c>
      <c r="B78" s="3" t="s">
        <v>169</v>
      </c>
      <c r="C78" s="100" t="s">
        <v>168</v>
      </c>
    </row>
    <row r="79" spans="1:3">
      <c r="A79" s="100" t="s">
        <v>170</v>
      </c>
      <c r="B79" s="3" t="s">
        <v>171</v>
      </c>
      <c r="C79" s="100" t="s">
        <v>170</v>
      </c>
    </row>
    <row r="80" spans="1:3">
      <c r="A80" s="100" t="s">
        <v>172</v>
      </c>
      <c r="B80" s="3" t="s">
        <v>173</v>
      </c>
      <c r="C80" s="100" t="s">
        <v>172</v>
      </c>
    </row>
    <row r="81" spans="1:3">
      <c r="A81" s="100" t="s">
        <v>174</v>
      </c>
      <c r="B81" s="3" t="s">
        <v>175</v>
      </c>
      <c r="C81" s="100" t="s">
        <v>174</v>
      </c>
    </row>
    <row r="82" spans="1:3">
      <c r="A82" s="100" t="s">
        <v>176</v>
      </c>
      <c r="B82" s="3" t="s">
        <v>177</v>
      </c>
      <c r="C82" s="100" t="s">
        <v>176</v>
      </c>
    </row>
    <row r="83" spans="1:3">
      <c r="A83" s="100" t="s">
        <v>178</v>
      </c>
      <c r="B83" s="3" t="s">
        <v>179</v>
      </c>
      <c r="C83" s="100" t="s">
        <v>178</v>
      </c>
    </row>
    <row r="84" spans="1:3">
      <c r="A84" s="100" t="s">
        <v>180</v>
      </c>
      <c r="B84" s="3" t="s">
        <v>181</v>
      </c>
      <c r="C84" s="100" t="s">
        <v>180</v>
      </c>
    </row>
    <row r="85" spans="1:3">
      <c r="A85" s="100" t="s">
        <v>182</v>
      </c>
      <c r="B85" s="3" t="s">
        <v>183</v>
      </c>
      <c r="C85" s="100" t="s">
        <v>182</v>
      </c>
    </row>
    <row r="86" spans="1:3">
      <c r="A86" s="100" t="s">
        <v>184</v>
      </c>
      <c r="B86" s="3" t="s">
        <v>185</v>
      </c>
      <c r="C86" s="100" t="s">
        <v>184</v>
      </c>
    </row>
    <row r="87" spans="1:3">
      <c r="A87" s="100" t="s">
        <v>186</v>
      </c>
      <c r="B87" s="3" t="s">
        <v>187</v>
      </c>
      <c r="C87" s="100" t="s">
        <v>186</v>
      </c>
    </row>
    <row r="88" spans="1:3">
      <c r="A88" s="100" t="s">
        <v>188</v>
      </c>
      <c r="B88" s="3" t="s">
        <v>189</v>
      </c>
      <c r="C88" s="100" t="s">
        <v>188</v>
      </c>
    </row>
    <row r="89" spans="1:3">
      <c r="A89" s="100" t="s">
        <v>190</v>
      </c>
      <c r="B89" s="3" t="s">
        <v>191</v>
      </c>
      <c r="C89" s="100" t="s">
        <v>190</v>
      </c>
    </row>
    <row r="90" spans="1:3">
      <c r="A90" s="100" t="s">
        <v>192</v>
      </c>
      <c r="B90" s="3" t="s">
        <v>193</v>
      </c>
      <c r="C90" s="100" t="s">
        <v>192</v>
      </c>
    </row>
    <row r="91" spans="1:3">
      <c r="A91" s="100" t="s">
        <v>194</v>
      </c>
      <c r="B91" s="3" t="s">
        <v>195</v>
      </c>
      <c r="C91" s="100" t="s">
        <v>194</v>
      </c>
    </row>
    <row r="92" spans="1:3">
      <c r="A92" s="100" t="s">
        <v>196</v>
      </c>
      <c r="B92" s="3" t="s">
        <v>197</v>
      </c>
      <c r="C92" s="100" t="s">
        <v>196</v>
      </c>
    </row>
    <row r="93" spans="1:3">
      <c r="A93" s="100" t="s">
        <v>198</v>
      </c>
      <c r="B93" s="3" t="s">
        <v>199</v>
      </c>
      <c r="C93" s="100" t="s">
        <v>198</v>
      </c>
    </row>
    <row r="94" spans="1:3">
      <c r="A94" s="100" t="s">
        <v>200</v>
      </c>
      <c r="B94" s="3" t="s">
        <v>201</v>
      </c>
      <c r="C94" s="100" t="s">
        <v>200</v>
      </c>
    </row>
    <row r="95" spans="1:3">
      <c r="A95" s="100" t="s">
        <v>202</v>
      </c>
      <c r="B95" s="3" t="s">
        <v>203</v>
      </c>
      <c r="C95" s="100" t="s">
        <v>202</v>
      </c>
    </row>
    <row r="96" spans="1:3">
      <c r="A96" s="100" t="s">
        <v>204</v>
      </c>
      <c r="B96" s="3" t="s">
        <v>205</v>
      </c>
      <c r="C96" s="100" t="s">
        <v>204</v>
      </c>
    </row>
    <row r="97" spans="1:3">
      <c r="A97" s="100" t="s">
        <v>206</v>
      </c>
      <c r="B97" s="3" t="s">
        <v>207</v>
      </c>
      <c r="C97" s="100" t="s">
        <v>206</v>
      </c>
    </row>
    <row r="98" spans="1:3">
      <c r="A98" s="100" t="s">
        <v>208</v>
      </c>
      <c r="B98" s="3" t="s">
        <v>209</v>
      </c>
      <c r="C98" s="100" t="s">
        <v>208</v>
      </c>
    </row>
    <row r="99" spans="1:3">
      <c r="A99" s="100" t="s">
        <v>210</v>
      </c>
      <c r="B99" s="3" t="s">
        <v>211</v>
      </c>
      <c r="C99" s="100" t="s">
        <v>210</v>
      </c>
    </row>
    <row r="100" spans="1:3">
      <c r="A100" s="100" t="s">
        <v>212</v>
      </c>
      <c r="B100" s="3" t="s">
        <v>213</v>
      </c>
      <c r="C100" s="100" t="s">
        <v>212</v>
      </c>
    </row>
    <row r="101" spans="1:3">
      <c r="A101" s="100" t="s">
        <v>214</v>
      </c>
      <c r="B101" s="3" t="s">
        <v>215</v>
      </c>
      <c r="C101" s="100" t="s">
        <v>214</v>
      </c>
    </row>
    <row r="102" spans="1:3">
      <c r="A102" s="100" t="s">
        <v>216</v>
      </c>
      <c r="B102" s="3" t="s">
        <v>217</v>
      </c>
      <c r="C102" s="100" t="s">
        <v>216</v>
      </c>
    </row>
    <row r="103" spans="1:3">
      <c r="A103" s="100" t="s">
        <v>218</v>
      </c>
      <c r="B103" s="3" t="s">
        <v>219</v>
      </c>
      <c r="C103" s="100" t="s">
        <v>218</v>
      </c>
    </row>
    <row r="104" spans="1:3">
      <c r="A104" s="100" t="s">
        <v>220</v>
      </c>
      <c r="B104" s="3" t="s">
        <v>221</v>
      </c>
      <c r="C104" s="100" t="s">
        <v>220</v>
      </c>
    </row>
    <row r="105" spans="1:3">
      <c r="A105" s="100" t="s">
        <v>222</v>
      </c>
      <c r="B105" s="3" t="s">
        <v>223</v>
      </c>
      <c r="C105" s="100" t="s">
        <v>222</v>
      </c>
    </row>
    <row r="106" spans="1:3">
      <c r="A106" s="100" t="s">
        <v>224</v>
      </c>
      <c r="B106" s="3" t="s">
        <v>225</v>
      </c>
      <c r="C106" s="100" t="s">
        <v>224</v>
      </c>
    </row>
    <row r="107" spans="1:3">
      <c r="A107" s="100" t="s">
        <v>226</v>
      </c>
      <c r="B107" s="3" t="s">
        <v>227</v>
      </c>
      <c r="C107" s="100" t="s">
        <v>226</v>
      </c>
    </row>
    <row r="108" spans="1:3">
      <c r="A108" s="100" t="s">
        <v>228</v>
      </c>
      <c r="B108" s="3" t="s">
        <v>229</v>
      </c>
      <c r="C108" s="100" t="s">
        <v>228</v>
      </c>
    </row>
    <row r="109" spans="1:3">
      <c r="A109" s="100" t="s">
        <v>230</v>
      </c>
      <c r="B109" s="3" t="s">
        <v>231</v>
      </c>
      <c r="C109" s="100" t="s">
        <v>230</v>
      </c>
    </row>
    <row r="110" spans="1:3">
      <c r="A110" s="100" t="s">
        <v>232</v>
      </c>
      <c r="B110" s="3" t="s">
        <v>233</v>
      </c>
      <c r="C110" s="100" t="s">
        <v>232</v>
      </c>
    </row>
    <row r="111" spans="1:3">
      <c r="A111" s="100" t="s">
        <v>234</v>
      </c>
      <c r="B111" s="3" t="s">
        <v>235</v>
      </c>
      <c r="C111" s="100" t="s">
        <v>234</v>
      </c>
    </row>
    <row r="112" spans="1:3">
      <c r="A112" s="100" t="s">
        <v>236</v>
      </c>
      <c r="B112" s="3" t="s">
        <v>237</v>
      </c>
      <c r="C112" s="100" t="s">
        <v>236</v>
      </c>
    </row>
    <row r="113" spans="1:3">
      <c r="A113" s="100" t="s">
        <v>238</v>
      </c>
      <c r="B113" s="3" t="s">
        <v>239</v>
      </c>
      <c r="C113" s="100" t="s">
        <v>238</v>
      </c>
    </row>
    <row r="114" spans="1:3">
      <c r="A114" s="100" t="s">
        <v>240</v>
      </c>
      <c r="B114" s="3" t="s">
        <v>241</v>
      </c>
      <c r="C114" s="100" t="s">
        <v>240</v>
      </c>
    </row>
    <row r="115" spans="1:3">
      <c r="A115" s="100" t="s">
        <v>242</v>
      </c>
      <c r="B115" s="3" t="s">
        <v>243</v>
      </c>
      <c r="C115" s="100" t="s">
        <v>242</v>
      </c>
    </row>
    <row r="116" spans="1:3">
      <c r="A116" s="100" t="s">
        <v>244</v>
      </c>
      <c r="B116" s="3" t="s">
        <v>245</v>
      </c>
      <c r="C116" s="100" t="s">
        <v>244</v>
      </c>
    </row>
    <row r="117" spans="1:3">
      <c r="A117" s="100" t="s">
        <v>246</v>
      </c>
      <c r="B117" s="3" t="s">
        <v>247</v>
      </c>
      <c r="C117" s="100" t="s">
        <v>246</v>
      </c>
    </row>
    <row r="118" spans="1:3">
      <c r="A118" s="100" t="s">
        <v>248</v>
      </c>
      <c r="B118" s="3" t="s">
        <v>249</v>
      </c>
      <c r="C118" s="100" t="s">
        <v>248</v>
      </c>
    </row>
    <row r="119" spans="1:3">
      <c r="A119" s="100" t="s">
        <v>250</v>
      </c>
      <c r="B119" s="3" t="s">
        <v>251</v>
      </c>
      <c r="C119" s="100" t="s">
        <v>250</v>
      </c>
    </row>
    <row r="120" spans="1:3">
      <c r="A120" s="100" t="s">
        <v>252</v>
      </c>
      <c r="B120" s="3" t="s">
        <v>253</v>
      </c>
      <c r="C120" s="100" t="s">
        <v>252</v>
      </c>
    </row>
    <row r="121" spans="1:3">
      <c r="A121" s="100" t="s">
        <v>254</v>
      </c>
      <c r="B121" s="3" t="s">
        <v>255</v>
      </c>
      <c r="C121" s="100" t="s">
        <v>254</v>
      </c>
    </row>
    <row r="122" spans="1:3">
      <c r="A122" s="100" t="s">
        <v>256</v>
      </c>
      <c r="B122" s="3" t="s">
        <v>257</v>
      </c>
      <c r="C122" s="100" t="s">
        <v>256</v>
      </c>
    </row>
    <row r="123" spans="1:3">
      <c r="A123" s="100" t="s">
        <v>258</v>
      </c>
      <c r="B123" s="3" t="s">
        <v>259</v>
      </c>
      <c r="C123" s="100" t="s">
        <v>258</v>
      </c>
    </row>
    <row r="124" spans="1:3">
      <c r="A124" s="100" t="s">
        <v>260</v>
      </c>
      <c r="B124" s="3" t="s">
        <v>261</v>
      </c>
      <c r="C124" s="100" t="s">
        <v>260</v>
      </c>
    </row>
    <row r="125" spans="1:3">
      <c r="A125" s="100" t="s">
        <v>262</v>
      </c>
      <c r="B125" s="3" t="s">
        <v>263</v>
      </c>
      <c r="C125" s="100" t="s">
        <v>262</v>
      </c>
    </row>
    <row r="126" spans="1:3">
      <c r="A126" s="100" t="s">
        <v>264</v>
      </c>
      <c r="B126" s="3" t="s">
        <v>265</v>
      </c>
      <c r="C126" s="100" t="s">
        <v>264</v>
      </c>
    </row>
    <row r="127" spans="1:3">
      <c r="A127" s="100" t="s">
        <v>266</v>
      </c>
      <c r="B127" s="3" t="s">
        <v>267</v>
      </c>
      <c r="C127" s="100" t="s">
        <v>266</v>
      </c>
    </row>
    <row r="128" spans="1:3">
      <c r="A128" s="100" t="s">
        <v>268</v>
      </c>
      <c r="B128" s="3" t="s">
        <v>269</v>
      </c>
      <c r="C128" s="100" t="s">
        <v>268</v>
      </c>
    </row>
    <row r="129" spans="1:3">
      <c r="A129" s="100" t="s">
        <v>270</v>
      </c>
      <c r="B129" s="3" t="s">
        <v>271</v>
      </c>
      <c r="C129" s="100" t="s">
        <v>270</v>
      </c>
    </row>
    <row r="130" spans="1:3">
      <c r="A130" s="100" t="s">
        <v>272</v>
      </c>
      <c r="B130" s="3" t="s">
        <v>273</v>
      </c>
      <c r="C130" s="100" t="s">
        <v>272</v>
      </c>
    </row>
    <row r="131" spans="1:3">
      <c r="A131" s="100" t="s">
        <v>274</v>
      </c>
      <c r="B131" s="3" t="s">
        <v>275</v>
      </c>
      <c r="C131" s="100" t="s">
        <v>274</v>
      </c>
    </row>
    <row r="132" spans="1:3">
      <c r="A132" s="100" t="s">
        <v>276</v>
      </c>
      <c r="B132" s="3" t="s">
        <v>277</v>
      </c>
      <c r="C132" s="100" t="s">
        <v>276</v>
      </c>
    </row>
    <row r="133" spans="1:3">
      <c r="A133" s="100" t="s">
        <v>278</v>
      </c>
      <c r="B133" s="3" t="s">
        <v>279</v>
      </c>
      <c r="C133" s="100" t="s">
        <v>278</v>
      </c>
    </row>
    <row r="134" spans="1:3">
      <c r="A134" s="100" t="s">
        <v>280</v>
      </c>
      <c r="B134" s="3" t="s">
        <v>281</v>
      </c>
      <c r="C134" s="100" t="s">
        <v>280</v>
      </c>
    </row>
    <row r="135" spans="1:3">
      <c r="A135" s="100" t="s">
        <v>282</v>
      </c>
      <c r="B135" s="3" t="s">
        <v>283</v>
      </c>
      <c r="C135" s="100" t="s">
        <v>282</v>
      </c>
    </row>
    <row r="136" spans="1:3">
      <c r="A136" s="100" t="s">
        <v>284</v>
      </c>
      <c r="B136" s="3" t="s">
        <v>285</v>
      </c>
      <c r="C136" s="100" t="s">
        <v>284</v>
      </c>
    </row>
    <row r="137" spans="1:3">
      <c r="A137" s="100" t="s">
        <v>286</v>
      </c>
      <c r="B137" s="3" t="s">
        <v>287</v>
      </c>
      <c r="C137" s="100" t="s">
        <v>286</v>
      </c>
    </row>
    <row r="138" spans="1:3">
      <c r="A138" s="100" t="s">
        <v>288</v>
      </c>
      <c r="B138" s="3" t="s">
        <v>289</v>
      </c>
      <c r="C138" s="100" t="s">
        <v>288</v>
      </c>
    </row>
    <row r="139" spans="1:3">
      <c r="A139" s="100" t="s">
        <v>290</v>
      </c>
      <c r="B139" s="3" t="s">
        <v>291</v>
      </c>
      <c r="C139" s="100" t="s">
        <v>290</v>
      </c>
    </row>
    <row r="140" spans="1:3">
      <c r="A140" s="100" t="s">
        <v>292</v>
      </c>
      <c r="B140" s="3" t="s">
        <v>293</v>
      </c>
      <c r="C140" s="100" t="s">
        <v>292</v>
      </c>
    </row>
    <row r="141" spans="1:3">
      <c r="A141" s="100" t="s">
        <v>294</v>
      </c>
      <c r="B141" s="3" t="s">
        <v>295</v>
      </c>
      <c r="C141" s="100" t="s">
        <v>294</v>
      </c>
    </row>
    <row r="142" spans="1:3">
      <c r="A142" s="100" t="s">
        <v>296</v>
      </c>
      <c r="B142" s="3" t="s">
        <v>297</v>
      </c>
      <c r="C142" s="100" t="s">
        <v>296</v>
      </c>
    </row>
    <row r="143" spans="1:3">
      <c r="A143" s="100" t="s">
        <v>298</v>
      </c>
      <c r="B143" s="3" t="s">
        <v>299</v>
      </c>
      <c r="C143" s="100" t="s">
        <v>298</v>
      </c>
    </row>
    <row r="144" spans="1:3">
      <c r="A144" s="100" t="s">
        <v>300</v>
      </c>
      <c r="B144" s="3" t="s">
        <v>301</v>
      </c>
      <c r="C144" s="100" t="s">
        <v>300</v>
      </c>
    </row>
    <row r="145" spans="1:3">
      <c r="A145" s="100" t="s">
        <v>302</v>
      </c>
      <c r="B145" s="3" t="s">
        <v>303</v>
      </c>
      <c r="C145" s="100" t="s">
        <v>302</v>
      </c>
    </row>
    <row r="146" spans="1:3">
      <c r="A146" s="100" t="s">
        <v>304</v>
      </c>
      <c r="B146" s="3" t="s">
        <v>305</v>
      </c>
      <c r="C146" s="100" t="s">
        <v>304</v>
      </c>
    </row>
    <row r="147" spans="1:3">
      <c r="A147" s="100" t="s">
        <v>306</v>
      </c>
      <c r="B147" s="3" t="s">
        <v>307</v>
      </c>
      <c r="C147" s="100" t="s">
        <v>306</v>
      </c>
    </row>
    <row r="148" spans="1:3">
      <c r="A148" s="100" t="s">
        <v>308</v>
      </c>
      <c r="B148" s="3" t="s">
        <v>309</v>
      </c>
      <c r="C148" s="100" t="s">
        <v>308</v>
      </c>
    </row>
    <row r="149" spans="1:3">
      <c r="A149" s="100" t="s">
        <v>310</v>
      </c>
      <c r="B149" s="3" t="s">
        <v>311</v>
      </c>
      <c r="C149" s="100" t="s">
        <v>310</v>
      </c>
    </row>
    <row r="150" spans="1:3">
      <c r="A150" s="100" t="s">
        <v>312</v>
      </c>
      <c r="B150" s="3" t="s">
        <v>313</v>
      </c>
      <c r="C150" s="100" t="s">
        <v>312</v>
      </c>
    </row>
    <row r="151" spans="1:3">
      <c r="A151" s="100" t="s">
        <v>314</v>
      </c>
      <c r="B151" s="3" t="s">
        <v>315</v>
      </c>
      <c r="C151" s="100" t="s">
        <v>314</v>
      </c>
    </row>
    <row r="152" spans="1:3">
      <c r="A152" s="100" t="s">
        <v>316</v>
      </c>
      <c r="B152" s="3" t="s">
        <v>317</v>
      </c>
      <c r="C152" s="100" t="s">
        <v>316</v>
      </c>
    </row>
    <row r="153" spans="1:3">
      <c r="A153" s="100" t="s">
        <v>318</v>
      </c>
      <c r="B153" s="3" t="s">
        <v>319</v>
      </c>
      <c r="C153" s="100" t="s">
        <v>318</v>
      </c>
    </row>
    <row r="154" spans="1:3">
      <c r="A154" s="100" t="s">
        <v>320</v>
      </c>
      <c r="B154" s="3" t="s">
        <v>321</v>
      </c>
      <c r="C154" s="100" t="s">
        <v>320</v>
      </c>
    </row>
    <row r="155" spans="1:3">
      <c r="A155" s="100" t="s">
        <v>322</v>
      </c>
      <c r="B155" s="3" t="s">
        <v>323</v>
      </c>
      <c r="C155" s="100" t="s">
        <v>322</v>
      </c>
    </row>
    <row r="156" spans="1:3">
      <c r="A156" s="100" t="s">
        <v>324</v>
      </c>
      <c r="B156" s="3" t="s">
        <v>325</v>
      </c>
      <c r="C156" s="100" t="s">
        <v>324</v>
      </c>
    </row>
    <row r="157" spans="1:3">
      <c r="A157" s="100" t="s">
        <v>326</v>
      </c>
      <c r="B157" s="3" t="s">
        <v>327</v>
      </c>
      <c r="C157" s="100" t="s">
        <v>326</v>
      </c>
    </row>
    <row r="158" spans="1:3">
      <c r="A158" s="100" t="s">
        <v>328</v>
      </c>
      <c r="B158" s="3" t="s">
        <v>329</v>
      </c>
      <c r="C158" s="100" t="s">
        <v>328</v>
      </c>
    </row>
    <row r="159" spans="1:3">
      <c r="A159" s="100" t="s">
        <v>330</v>
      </c>
      <c r="B159" s="3" t="s">
        <v>331</v>
      </c>
      <c r="C159" s="100" t="s">
        <v>330</v>
      </c>
    </row>
    <row r="160" spans="1:3">
      <c r="A160" s="100" t="s">
        <v>332</v>
      </c>
      <c r="B160" s="3" t="s">
        <v>303</v>
      </c>
      <c r="C160" s="100" t="s">
        <v>332</v>
      </c>
    </row>
    <row r="161" spans="1:3">
      <c r="A161" s="100" t="s">
        <v>333</v>
      </c>
      <c r="B161" s="3" t="s">
        <v>334</v>
      </c>
      <c r="C161" s="100" t="s">
        <v>333</v>
      </c>
    </row>
    <row r="162" spans="1:3">
      <c r="A162" s="100" t="s">
        <v>335</v>
      </c>
      <c r="B162" s="3" t="s">
        <v>336</v>
      </c>
      <c r="C162" s="100" t="s">
        <v>335</v>
      </c>
    </row>
    <row r="163" spans="1:3">
      <c r="A163" s="100" t="s">
        <v>337</v>
      </c>
      <c r="B163" s="3" t="s">
        <v>338</v>
      </c>
      <c r="C163" s="100" t="s">
        <v>337</v>
      </c>
    </row>
    <row r="164" spans="1:3">
      <c r="A164" s="100" t="s">
        <v>339</v>
      </c>
      <c r="B164" s="3" t="s">
        <v>340</v>
      </c>
      <c r="C164" s="100" t="s">
        <v>339</v>
      </c>
    </row>
    <row r="165" spans="1:3">
      <c r="A165" s="100" t="s">
        <v>341</v>
      </c>
      <c r="B165" s="3" t="s">
        <v>342</v>
      </c>
      <c r="C165" s="100" t="s">
        <v>341</v>
      </c>
    </row>
    <row r="166" spans="1:3">
      <c r="A166" s="100" t="s">
        <v>343</v>
      </c>
      <c r="B166" s="3" t="s">
        <v>344</v>
      </c>
      <c r="C166" s="100" t="s">
        <v>343</v>
      </c>
    </row>
    <row r="167" spans="1:3">
      <c r="A167" s="100" t="s">
        <v>345</v>
      </c>
      <c r="B167" s="3" t="s">
        <v>346</v>
      </c>
      <c r="C167" s="100" t="s">
        <v>345</v>
      </c>
    </row>
    <row r="168" spans="1:3">
      <c r="A168" s="100" t="s">
        <v>347</v>
      </c>
      <c r="B168" s="3" t="s">
        <v>348</v>
      </c>
      <c r="C168" s="100" t="s">
        <v>347</v>
      </c>
    </row>
    <row r="169" spans="1:3">
      <c r="A169" s="100" t="s">
        <v>349</v>
      </c>
      <c r="B169" s="3" t="s">
        <v>350</v>
      </c>
      <c r="C169" s="100" t="s">
        <v>349</v>
      </c>
    </row>
    <row r="170" spans="1:3">
      <c r="A170" s="100" t="s">
        <v>351</v>
      </c>
      <c r="B170" s="3" t="s">
        <v>231</v>
      </c>
      <c r="C170" s="100" t="s">
        <v>351</v>
      </c>
    </row>
    <row r="171" spans="1:3">
      <c r="A171" s="100" t="s">
        <v>352</v>
      </c>
      <c r="B171" s="3" t="s">
        <v>233</v>
      </c>
      <c r="C171" s="100" t="s">
        <v>352</v>
      </c>
    </row>
    <row r="172" spans="1:3">
      <c r="A172" s="100" t="s">
        <v>353</v>
      </c>
      <c r="B172" s="3" t="s">
        <v>235</v>
      </c>
      <c r="C172" s="100" t="s">
        <v>353</v>
      </c>
    </row>
    <row r="173" spans="1:3">
      <c r="A173" s="100" t="s">
        <v>354</v>
      </c>
      <c r="B173" s="3" t="s">
        <v>237</v>
      </c>
      <c r="C173" s="100" t="s">
        <v>354</v>
      </c>
    </row>
    <row r="174" spans="1:3">
      <c r="A174" s="100" t="s">
        <v>355</v>
      </c>
      <c r="B174" s="3" t="s">
        <v>239</v>
      </c>
      <c r="C174" s="100" t="s">
        <v>355</v>
      </c>
    </row>
    <row r="175" spans="1:3">
      <c r="A175" s="100" t="s">
        <v>356</v>
      </c>
      <c r="B175" s="3" t="s">
        <v>241</v>
      </c>
      <c r="C175" s="100" t="s">
        <v>356</v>
      </c>
    </row>
    <row r="176" spans="1:3">
      <c r="A176" s="100" t="s">
        <v>357</v>
      </c>
      <c r="B176" s="3" t="s">
        <v>243</v>
      </c>
      <c r="C176" s="100" t="s">
        <v>357</v>
      </c>
    </row>
    <row r="177" spans="1:3">
      <c r="A177" s="100" t="s">
        <v>358</v>
      </c>
      <c r="B177" s="3" t="s">
        <v>245</v>
      </c>
      <c r="C177" s="100" t="s">
        <v>358</v>
      </c>
    </row>
    <row r="178" spans="1:3">
      <c r="A178" s="100" t="s">
        <v>359</v>
      </c>
      <c r="B178" s="3" t="s">
        <v>247</v>
      </c>
      <c r="C178" s="100" t="s">
        <v>359</v>
      </c>
    </row>
    <row r="179" spans="1:3">
      <c r="A179" s="100" t="s">
        <v>360</v>
      </c>
      <c r="B179" s="3" t="s">
        <v>249</v>
      </c>
      <c r="C179" s="100" t="s">
        <v>360</v>
      </c>
    </row>
    <row r="180" spans="1:3">
      <c r="A180" s="100" t="s">
        <v>361</v>
      </c>
      <c r="B180" s="3" t="s">
        <v>362</v>
      </c>
      <c r="C180" s="100" t="s">
        <v>361</v>
      </c>
    </row>
    <row r="181" spans="1:3">
      <c r="A181" s="100" t="s">
        <v>363</v>
      </c>
      <c r="B181" s="3" t="s">
        <v>364</v>
      </c>
      <c r="C181" s="100" t="s">
        <v>363</v>
      </c>
    </row>
    <row r="182" spans="1:3">
      <c r="A182" s="100" t="s">
        <v>365</v>
      </c>
      <c r="B182" s="3" t="s">
        <v>366</v>
      </c>
      <c r="C182" s="100" t="s">
        <v>365</v>
      </c>
    </row>
    <row r="183" spans="1:3">
      <c r="A183" s="100" t="s">
        <v>367</v>
      </c>
      <c r="B183" s="3" t="s">
        <v>368</v>
      </c>
      <c r="C183" s="100" t="s">
        <v>367</v>
      </c>
    </row>
    <row r="184" spans="1:3">
      <c r="A184" s="100" t="s">
        <v>369</v>
      </c>
      <c r="B184" s="3" t="s">
        <v>251</v>
      </c>
      <c r="C184" s="100" t="s">
        <v>369</v>
      </c>
    </row>
    <row r="185" spans="1:3">
      <c r="A185" s="100" t="s">
        <v>370</v>
      </c>
      <c r="B185" s="3" t="s">
        <v>253</v>
      </c>
      <c r="C185" s="100" t="s">
        <v>370</v>
      </c>
    </row>
    <row r="186" spans="1:3">
      <c r="A186" s="100" t="s">
        <v>371</v>
      </c>
      <c r="B186" s="3" t="s">
        <v>372</v>
      </c>
      <c r="C186" s="100" t="s">
        <v>371</v>
      </c>
    </row>
    <row r="187" spans="1:3">
      <c r="A187" s="100" t="s">
        <v>373</v>
      </c>
      <c r="B187" s="3" t="s">
        <v>374</v>
      </c>
      <c r="C187" s="100" t="s">
        <v>373</v>
      </c>
    </row>
    <row r="188" spans="1:3">
      <c r="A188" s="100" t="s">
        <v>375</v>
      </c>
      <c r="B188" s="3" t="s">
        <v>376</v>
      </c>
      <c r="C188" s="100" t="s">
        <v>375</v>
      </c>
    </row>
    <row r="189" spans="1:3">
      <c r="A189" s="100" t="s">
        <v>377</v>
      </c>
      <c r="B189" s="3" t="s">
        <v>378</v>
      </c>
      <c r="C189" s="100" t="s">
        <v>377</v>
      </c>
    </row>
    <row r="190" spans="1:3">
      <c r="A190" s="100" t="s">
        <v>379</v>
      </c>
      <c r="B190" s="3" t="s">
        <v>380</v>
      </c>
      <c r="C190" s="100" t="s">
        <v>379</v>
      </c>
    </row>
    <row r="191" spans="1:3">
      <c r="A191" s="100" t="s">
        <v>381</v>
      </c>
      <c r="B191" s="3" t="s">
        <v>382</v>
      </c>
      <c r="C191" s="100" t="s">
        <v>381</v>
      </c>
    </row>
    <row r="192" spans="1:3">
      <c r="A192" s="100" t="s">
        <v>383</v>
      </c>
      <c r="B192" s="3" t="s">
        <v>384</v>
      </c>
      <c r="C192" s="100" t="s">
        <v>383</v>
      </c>
    </row>
    <row r="193" spans="1:3">
      <c r="A193" s="100" t="s">
        <v>385</v>
      </c>
      <c r="B193" s="3" t="s">
        <v>386</v>
      </c>
      <c r="C193" s="100" t="s">
        <v>385</v>
      </c>
    </row>
    <row r="194" spans="1:3">
      <c r="A194" s="100" t="s">
        <v>387</v>
      </c>
      <c r="B194" s="3" t="s">
        <v>388</v>
      </c>
      <c r="C194" s="100" t="s">
        <v>387</v>
      </c>
    </row>
    <row r="195" spans="1:3">
      <c r="A195" s="100" t="s">
        <v>389</v>
      </c>
      <c r="B195" s="3" t="s">
        <v>390</v>
      </c>
      <c r="C195" s="100" t="s">
        <v>389</v>
      </c>
    </row>
    <row r="196" spans="1:3">
      <c r="A196" s="100" t="s">
        <v>391</v>
      </c>
      <c r="B196" s="3" t="s">
        <v>392</v>
      </c>
      <c r="C196" s="100" t="s">
        <v>391</v>
      </c>
    </row>
    <row r="197" spans="1:3">
      <c r="A197" s="100" t="s">
        <v>393</v>
      </c>
      <c r="B197" s="3" t="s">
        <v>394</v>
      </c>
      <c r="C197" s="100" t="s">
        <v>393</v>
      </c>
    </row>
    <row r="198" spans="1:3">
      <c r="A198" s="100" t="s">
        <v>395</v>
      </c>
      <c r="B198" s="3" t="s">
        <v>396</v>
      </c>
      <c r="C198" s="100" t="s">
        <v>395</v>
      </c>
    </row>
    <row r="199" spans="1:3">
      <c r="A199" s="100" t="s">
        <v>397</v>
      </c>
      <c r="B199" s="3" t="s">
        <v>398</v>
      </c>
      <c r="C199" s="100" t="s">
        <v>397</v>
      </c>
    </row>
    <row r="200" spans="1:3">
      <c r="A200" s="100" t="s">
        <v>399</v>
      </c>
      <c r="B200" s="3" t="s">
        <v>255</v>
      </c>
      <c r="C200" s="100" t="s">
        <v>399</v>
      </c>
    </row>
    <row r="201" spans="1:3">
      <c r="A201" s="100" t="s">
        <v>400</v>
      </c>
      <c r="B201" s="3" t="s">
        <v>257</v>
      </c>
      <c r="C201" s="100" t="s">
        <v>400</v>
      </c>
    </row>
    <row r="202" spans="1:3">
      <c r="A202" s="100" t="s">
        <v>401</v>
      </c>
      <c r="B202" s="3" t="s">
        <v>259</v>
      </c>
      <c r="C202" s="100" t="s">
        <v>401</v>
      </c>
    </row>
    <row r="203" spans="1:3">
      <c r="A203" s="100" t="s">
        <v>402</v>
      </c>
      <c r="B203" s="3" t="s">
        <v>403</v>
      </c>
      <c r="C203" s="100" t="s">
        <v>402</v>
      </c>
    </row>
    <row r="204" spans="1:3">
      <c r="A204" s="100" t="s">
        <v>404</v>
      </c>
      <c r="B204" s="3" t="s">
        <v>265</v>
      </c>
      <c r="C204" s="100" t="s">
        <v>404</v>
      </c>
    </row>
    <row r="205" spans="1:3">
      <c r="A205" s="100" t="s">
        <v>405</v>
      </c>
      <c r="B205" s="3" t="s">
        <v>267</v>
      </c>
      <c r="C205" s="100" t="s">
        <v>405</v>
      </c>
    </row>
    <row r="206" spans="1:3">
      <c r="A206" s="100" t="s">
        <v>406</v>
      </c>
      <c r="B206" s="3" t="s">
        <v>269</v>
      </c>
      <c r="C206" s="100" t="s">
        <v>406</v>
      </c>
    </row>
    <row r="207" spans="1:3">
      <c r="A207" s="100" t="s">
        <v>407</v>
      </c>
      <c r="B207" s="3" t="s">
        <v>271</v>
      </c>
      <c r="C207" s="100" t="s">
        <v>407</v>
      </c>
    </row>
    <row r="208" spans="1:3">
      <c r="A208" s="100" t="s">
        <v>408</v>
      </c>
      <c r="B208" s="3" t="s">
        <v>409</v>
      </c>
      <c r="C208" s="100" t="s">
        <v>408</v>
      </c>
    </row>
    <row r="209" spans="1:3">
      <c r="A209" s="100" t="s">
        <v>410</v>
      </c>
      <c r="B209" s="3" t="s">
        <v>273</v>
      </c>
      <c r="C209" s="100" t="s">
        <v>410</v>
      </c>
    </row>
    <row r="210" spans="1:3">
      <c r="A210" s="100" t="s">
        <v>411</v>
      </c>
      <c r="B210" s="3" t="s">
        <v>275</v>
      </c>
      <c r="C210" s="100" t="s">
        <v>411</v>
      </c>
    </row>
    <row r="211" spans="1:3">
      <c r="A211" s="100" t="s">
        <v>412</v>
      </c>
      <c r="B211" s="3" t="s">
        <v>277</v>
      </c>
      <c r="C211" s="100" t="s">
        <v>412</v>
      </c>
    </row>
    <row r="212" spans="1:3">
      <c r="A212" s="100" t="s">
        <v>413</v>
      </c>
      <c r="B212" s="3" t="s">
        <v>279</v>
      </c>
      <c r="C212" s="100" t="s">
        <v>413</v>
      </c>
    </row>
    <row r="213" spans="1:3">
      <c r="A213" s="100" t="s">
        <v>414</v>
      </c>
      <c r="B213" s="3" t="s">
        <v>281</v>
      </c>
      <c r="C213" s="100" t="s">
        <v>414</v>
      </c>
    </row>
    <row r="214" spans="1:3">
      <c r="A214" s="100" t="s">
        <v>415</v>
      </c>
      <c r="B214" s="3" t="s">
        <v>283</v>
      </c>
      <c r="C214" s="100" t="s">
        <v>415</v>
      </c>
    </row>
    <row r="215" spans="1:3">
      <c r="A215" s="100" t="s">
        <v>416</v>
      </c>
      <c r="B215" s="3" t="s">
        <v>285</v>
      </c>
      <c r="C215" s="100" t="s">
        <v>416</v>
      </c>
    </row>
    <row r="216" spans="1:3">
      <c r="A216" s="100" t="s">
        <v>417</v>
      </c>
      <c r="B216" s="3" t="s">
        <v>287</v>
      </c>
      <c r="C216" s="100" t="s">
        <v>417</v>
      </c>
    </row>
    <row r="217" spans="1:3">
      <c r="A217" s="100" t="s">
        <v>418</v>
      </c>
      <c r="B217" s="3" t="s">
        <v>419</v>
      </c>
      <c r="C217" s="100" t="s">
        <v>418</v>
      </c>
    </row>
    <row r="218" spans="1:3">
      <c r="A218" s="100" t="s">
        <v>420</v>
      </c>
      <c r="B218" s="3" t="s">
        <v>421</v>
      </c>
      <c r="C218" s="100" t="s">
        <v>420</v>
      </c>
    </row>
    <row r="219" spans="1:3">
      <c r="A219" s="100" t="s">
        <v>422</v>
      </c>
      <c r="B219" s="3" t="s">
        <v>419</v>
      </c>
      <c r="C219" s="100" t="s">
        <v>422</v>
      </c>
    </row>
    <row r="220" spans="1:3">
      <c r="A220" s="100" t="s">
        <v>423</v>
      </c>
      <c r="B220" s="3" t="s">
        <v>421</v>
      </c>
      <c r="C220" s="100" t="s">
        <v>423</v>
      </c>
    </row>
    <row r="221" spans="1:3">
      <c r="A221" s="100" t="s">
        <v>424</v>
      </c>
      <c r="B221" s="3" t="s">
        <v>297</v>
      </c>
      <c r="C221" s="100" t="s">
        <v>424</v>
      </c>
    </row>
    <row r="222" spans="1:3">
      <c r="A222" s="100" t="s">
        <v>425</v>
      </c>
      <c r="B222" s="3" t="s">
        <v>299</v>
      </c>
      <c r="C222" s="100" t="s">
        <v>425</v>
      </c>
    </row>
    <row r="223" spans="1:3">
      <c r="A223" s="100" t="s">
        <v>426</v>
      </c>
      <c r="B223" s="3" t="s">
        <v>201</v>
      </c>
      <c r="C223" s="100" t="s">
        <v>426</v>
      </c>
    </row>
    <row r="224" spans="1:3">
      <c r="A224" s="100" t="s">
        <v>427</v>
      </c>
      <c r="B224" s="3" t="s">
        <v>203</v>
      </c>
      <c r="C224" s="100" t="s">
        <v>427</v>
      </c>
    </row>
    <row r="225" spans="1:3">
      <c r="A225" s="100" t="s">
        <v>428</v>
      </c>
      <c r="B225" s="3" t="s">
        <v>205</v>
      </c>
      <c r="C225" s="100" t="s">
        <v>428</v>
      </c>
    </row>
    <row r="226" spans="1:3">
      <c r="A226" s="100" t="s">
        <v>429</v>
      </c>
      <c r="B226" s="3" t="s">
        <v>207</v>
      </c>
      <c r="C226" s="100" t="s">
        <v>429</v>
      </c>
    </row>
    <row r="227" spans="1:3">
      <c r="A227" s="100" t="s">
        <v>430</v>
      </c>
      <c r="B227" s="3" t="s">
        <v>209</v>
      </c>
      <c r="C227" s="100" t="s">
        <v>430</v>
      </c>
    </row>
    <row r="228" spans="1:3">
      <c r="A228" s="100" t="s">
        <v>431</v>
      </c>
      <c r="B228" s="3" t="s">
        <v>211</v>
      </c>
      <c r="C228" s="100" t="s">
        <v>431</v>
      </c>
    </row>
    <row r="229" spans="1:3">
      <c r="A229" s="100" t="s">
        <v>432</v>
      </c>
      <c r="B229" s="3" t="s">
        <v>433</v>
      </c>
      <c r="C229" s="100" t="s">
        <v>432</v>
      </c>
    </row>
    <row r="230" spans="1:3">
      <c r="A230" s="100" t="s">
        <v>434</v>
      </c>
      <c r="B230" s="3" t="s">
        <v>215</v>
      </c>
      <c r="C230" s="100" t="s">
        <v>434</v>
      </c>
    </row>
    <row r="231" spans="1:3">
      <c r="A231" s="100" t="s">
        <v>435</v>
      </c>
      <c r="B231" s="3" t="s">
        <v>301</v>
      </c>
      <c r="C231" s="100" t="s">
        <v>435</v>
      </c>
    </row>
    <row r="232" spans="1:3">
      <c r="A232" s="100" t="s">
        <v>436</v>
      </c>
      <c r="B232" s="3" t="s">
        <v>187</v>
      </c>
      <c r="C232" s="100" t="s">
        <v>436</v>
      </c>
    </row>
    <row r="233" spans="1:3">
      <c r="A233" s="100" t="s">
        <v>437</v>
      </c>
      <c r="B233" s="3" t="s">
        <v>189</v>
      </c>
      <c r="C233" s="100" t="s">
        <v>437</v>
      </c>
    </row>
    <row r="234" spans="1:3">
      <c r="A234" s="100" t="s">
        <v>438</v>
      </c>
      <c r="B234" s="3" t="s">
        <v>191</v>
      </c>
      <c r="C234" s="100" t="s">
        <v>438</v>
      </c>
    </row>
    <row r="235" spans="1:3">
      <c r="A235" s="100" t="s">
        <v>439</v>
      </c>
      <c r="B235" s="3" t="s">
        <v>193</v>
      </c>
      <c r="C235" s="100" t="s">
        <v>439</v>
      </c>
    </row>
    <row r="236" spans="1:3">
      <c r="A236" s="100" t="s">
        <v>440</v>
      </c>
      <c r="B236" s="3" t="s">
        <v>195</v>
      </c>
      <c r="C236" s="100" t="s">
        <v>440</v>
      </c>
    </row>
    <row r="237" spans="1:3">
      <c r="A237" s="100" t="s">
        <v>441</v>
      </c>
      <c r="B237" s="3" t="s">
        <v>199</v>
      </c>
      <c r="C237" s="100" t="s">
        <v>441</v>
      </c>
    </row>
    <row r="238" spans="1:3">
      <c r="A238" s="100" t="s">
        <v>442</v>
      </c>
      <c r="B238" s="3" t="s">
        <v>443</v>
      </c>
      <c r="C238" s="100" t="s">
        <v>442</v>
      </c>
    </row>
    <row r="239" spans="1:3">
      <c r="A239" s="100" t="s">
        <v>444</v>
      </c>
      <c r="B239" s="3" t="s">
        <v>303</v>
      </c>
      <c r="C239" s="100" t="s">
        <v>444</v>
      </c>
    </row>
    <row r="240" spans="1:3">
      <c r="A240" s="100" t="s">
        <v>445</v>
      </c>
      <c r="B240" s="3" t="s">
        <v>307</v>
      </c>
      <c r="C240" s="100" t="s">
        <v>445</v>
      </c>
    </row>
    <row r="241" spans="1:3">
      <c r="A241" s="100" t="s">
        <v>446</v>
      </c>
      <c r="B241" s="3" t="s">
        <v>447</v>
      </c>
      <c r="C241" s="100" t="s">
        <v>446</v>
      </c>
    </row>
    <row r="242" spans="1:3">
      <c r="A242" s="100" t="s">
        <v>448</v>
      </c>
      <c r="B242" s="3" t="s">
        <v>449</v>
      </c>
      <c r="C242" s="100" t="s">
        <v>448</v>
      </c>
    </row>
    <row r="243" spans="1:3">
      <c r="A243" s="100" t="s">
        <v>450</v>
      </c>
      <c r="B243" s="3" t="s">
        <v>309</v>
      </c>
      <c r="C243" s="100" t="s">
        <v>450</v>
      </c>
    </row>
    <row r="244" spans="1:3">
      <c r="A244" s="100" t="s">
        <v>451</v>
      </c>
      <c r="B244" s="3" t="s">
        <v>311</v>
      </c>
      <c r="C244" s="100" t="s">
        <v>451</v>
      </c>
    </row>
    <row r="245" spans="1:3">
      <c r="A245" s="100" t="s">
        <v>452</v>
      </c>
      <c r="B245" s="3" t="s">
        <v>313</v>
      </c>
      <c r="C245" s="100" t="s">
        <v>452</v>
      </c>
    </row>
    <row r="246" spans="1:3">
      <c r="A246" s="100" t="s">
        <v>453</v>
      </c>
      <c r="B246" s="3" t="s">
        <v>315</v>
      </c>
      <c r="C246" s="100" t="s">
        <v>453</v>
      </c>
    </row>
    <row r="247" spans="1:3">
      <c r="A247" s="100" t="s">
        <v>454</v>
      </c>
      <c r="B247" s="3" t="s">
        <v>317</v>
      </c>
      <c r="C247" s="100" t="s">
        <v>454</v>
      </c>
    </row>
    <row r="248" spans="1:3">
      <c r="A248" s="100" t="s">
        <v>455</v>
      </c>
      <c r="B248" s="3" t="s">
        <v>456</v>
      </c>
      <c r="C248" s="100" t="s">
        <v>455</v>
      </c>
    </row>
    <row r="249" spans="1:3">
      <c r="A249" s="100" t="s">
        <v>457</v>
      </c>
      <c r="B249" s="3" t="s">
        <v>319</v>
      </c>
      <c r="C249" s="100" t="s">
        <v>457</v>
      </c>
    </row>
    <row r="250" spans="1:3">
      <c r="A250" s="100" t="s">
        <v>458</v>
      </c>
      <c r="B250" s="3" t="s">
        <v>459</v>
      </c>
      <c r="C250" s="100" t="s">
        <v>458</v>
      </c>
    </row>
    <row r="251" spans="1:3">
      <c r="A251" s="100" t="s">
        <v>460</v>
      </c>
      <c r="B251" s="3" t="s">
        <v>321</v>
      </c>
      <c r="C251" s="100" t="s">
        <v>460</v>
      </c>
    </row>
    <row r="252" spans="1:3">
      <c r="A252" s="100" t="s">
        <v>461</v>
      </c>
      <c r="B252" s="3" t="s">
        <v>323</v>
      </c>
      <c r="C252" s="100" t="s">
        <v>461</v>
      </c>
    </row>
    <row r="253" spans="1:3">
      <c r="A253" s="100" t="s">
        <v>462</v>
      </c>
      <c r="B253" s="3" t="s">
        <v>325</v>
      </c>
      <c r="C253" s="100" t="s">
        <v>462</v>
      </c>
    </row>
    <row r="254" spans="1:3">
      <c r="A254" s="100" t="s">
        <v>463</v>
      </c>
      <c r="B254" s="3" t="s">
        <v>327</v>
      </c>
      <c r="C254" s="100" t="s">
        <v>463</v>
      </c>
    </row>
    <row r="255" spans="1:3">
      <c r="A255" s="100" t="s">
        <v>464</v>
      </c>
      <c r="B255" s="3" t="s">
        <v>329</v>
      </c>
      <c r="C255" s="100" t="s">
        <v>464</v>
      </c>
    </row>
    <row r="256" spans="1:3">
      <c r="A256" s="100" t="s">
        <v>465</v>
      </c>
      <c r="B256" s="3" t="s">
        <v>331</v>
      </c>
      <c r="C256" s="100" t="s">
        <v>465</v>
      </c>
    </row>
    <row r="257" spans="1:3">
      <c r="A257" s="100" t="s">
        <v>466</v>
      </c>
      <c r="B257" s="3" t="s">
        <v>303</v>
      </c>
      <c r="C257" s="100" t="s">
        <v>466</v>
      </c>
    </row>
    <row r="258" spans="1:3">
      <c r="A258" s="100" t="s">
        <v>467</v>
      </c>
      <c r="B258" s="3" t="s">
        <v>334</v>
      </c>
      <c r="C258" s="100" t="s">
        <v>467</v>
      </c>
    </row>
    <row r="259" spans="1:3">
      <c r="A259" s="100" t="s">
        <v>468</v>
      </c>
      <c r="B259" s="3" t="s">
        <v>336</v>
      </c>
      <c r="C259" s="100" t="s">
        <v>468</v>
      </c>
    </row>
    <row r="260" spans="1:3">
      <c r="A260" s="100" t="s">
        <v>469</v>
      </c>
      <c r="B260" s="3" t="s">
        <v>338</v>
      </c>
      <c r="C260" s="100" t="s">
        <v>469</v>
      </c>
    </row>
    <row r="261" spans="1:3">
      <c r="A261" s="100" t="s">
        <v>470</v>
      </c>
      <c r="B261" s="3" t="s">
        <v>350</v>
      </c>
      <c r="C261" s="100" t="s">
        <v>470</v>
      </c>
    </row>
    <row r="262" spans="1:3">
      <c r="A262" s="103"/>
      <c r="C262" s="102"/>
    </row>
    <row r="263" spans="1:3">
      <c r="A263" s="103"/>
      <c r="C263" s="102"/>
    </row>
    <row r="264" spans="1:3">
      <c r="A264" s="103"/>
      <c r="C264" s="102"/>
    </row>
    <row r="265" spans="1:3">
      <c r="A265" s="103"/>
      <c r="C265" s="102"/>
    </row>
    <row r="266" spans="1:3">
      <c r="A266" s="103"/>
      <c r="C266" s="102"/>
    </row>
    <row r="267" spans="1:3">
      <c r="A267" s="103"/>
      <c r="C267" s="102"/>
    </row>
    <row r="268" spans="1:3">
      <c r="A268" s="103"/>
      <c r="C268" s="102"/>
    </row>
    <row r="269" spans="1:3">
      <c r="A269" s="103"/>
      <c r="C269" s="102"/>
    </row>
    <row r="270" spans="1:3">
      <c r="A270" s="103"/>
      <c r="C270" s="102"/>
    </row>
    <row r="271" spans="1:3">
      <c r="A271" s="103"/>
      <c r="C271" s="102"/>
    </row>
    <row r="272" spans="1:3">
      <c r="A272" s="103"/>
      <c r="C272" s="102"/>
    </row>
    <row r="273" spans="1:3">
      <c r="A273" s="103"/>
      <c r="C273" s="102"/>
    </row>
    <row r="274" spans="1:3">
      <c r="A274" s="103"/>
      <c r="C274" s="102"/>
    </row>
    <row r="275" spans="1:3">
      <c r="A275" s="103"/>
      <c r="C275" s="102"/>
    </row>
    <row r="276" spans="1:3">
      <c r="A276" s="103"/>
      <c r="C276" s="102"/>
    </row>
    <row r="277" spans="1:3">
      <c r="A277" s="103"/>
      <c r="C277" s="102"/>
    </row>
    <row r="278" spans="1:3">
      <c r="A278" s="103"/>
      <c r="C278" s="102"/>
    </row>
    <row r="279" spans="1:3">
      <c r="A279" s="103"/>
      <c r="C279" s="102"/>
    </row>
    <row r="280" spans="1:3">
      <c r="A280" s="103"/>
      <c r="C280" s="102"/>
    </row>
    <row r="281" spans="1:3">
      <c r="A281" s="103"/>
      <c r="C281" s="102"/>
    </row>
    <row r="282" spans="1:3">
      <c r="A282" s="103"/>
      <c r="C282" s="102"/>
    </row>
    <row r="283" spans="1:3">
      <c r="A283" s="103"/>
      <c r="C283" s="102"/>
    </row>
    <row r="284" spans="1:3">
      <c r="A284" s="103"/>
      <c r="C284" s="102"/>
    </row>
    <row r="285" spans="1:3">
      <c r="A285" s="103"/>
      <c r="C285" s="102"/>
    </row>
    <row r="286" spans="1:3">
      <c r="A286" s="103"/>
      <c r="C286" s="102"/>
    </row>
    <row r="287" spans="1:3">
      <c r="A287" s="103"/>
      <c r="C287" s="102"/>
    </row>
    <row r="288" spans="1:3">
      <c r="A288" s="103"/>
      <c r="C288" s="102"/>
    </row>
    <row r="289" spans="1:3">
      <c r="A289" s="103"/>
      <c r="C289" s="102"/>
    </row>
    <row r="290" spans="1:3">
      <c r="A290" s="103"/>
      <c r="C290" s="102"/>
    </row>
    <row r="291" spans="1:3">
      <c r="A291" s="103"/>
      <c r="C291" s="102"/>
    </row>
    <row r="292" spans="1:3">
      <c r="A292" s="103"/>
      <c r="C292" s="102"/>
    </row>
    <row r="293" spans="1:3">
      <c r="A293" s="103"/>
      <c r="C293" s="102"/>
    </row>
    <row r="294" spans="1:3">
      <c r="A294" s="103"/>
      <c r="C294" s="102"/>
    </row>
    <row r="295" spans="1:3">
      <c r="A295" s="103"/>
      <c r="C295" s="102"/>
    </row>
    <row r="296" spans="1:3">
      <c r="A296" s="103"/>
      <c r="C296" s="102"/>
    </row>
    <row r="297" spans="1:3">
      <c r="A297" s="103"/>
      <c r="C297" s="102"/>
    </row>
    <row r="298" spans="1:3">
      <c r="A298" s="103"/>
      <c r="C298" s="102"/>
    </row>
    <row r="299" spans="1:3">
      <c r="A299" s="103"/>
      <c r="C299" s="102"/>
    </row>
    <row r="300" spans="1:3">
      <c r="A300" s="103"/>
      <c r="C300" s="102"/>
    </row>
    <row r="301" spans="1:3">
      <c r="A301" s="103"/>
      <c r="C301" s="102"/>
    </row>
    <row r="302" spans="1:3">
      <c r="A302" s="103"/>
      <c r="C302" s="102"/>
    </row>
    <row r="303" spans="1:3">
      <c r="A303" s="103"/>
      <c r="C303" s="102"/>
    </row>
    <row r="304" spans="1:3">
      <c r="A304" s="103"/>
      <c r="C304" s="102"/>
    </row>
    <row r="305" spans="1:3">
      <c r="A305" s="103"/>
      <c r="C305" s="102"/>
    </row>
    <row r="306" spans="1:3">
      <c r="A306" s="103"/>
      <c r="C306" s="102"/>
    </row>
    <row r="307" spans="1:3">
      <c r="A307" s="103"/>
      <c r="C307" s="102"/>
    </row>
    <row r="308" spans="1:3">
      <c r="A308" s="103"/>
      <c r="C308" s="102"/>
    </row>
    <row r="309" spans="1:3">
      <c r="A309" s="103"/>
      <c r="C309" s="102"/>
    </row>
    <row r="310" spans="1:3">
      <c r="A310" s="103"/>
      <c r="C310" s="102"/>
    </row>
    <row r="311" spans="1:3">
      <c r="A311" s="103"/>
      <c r="C311" s="102"/>
    </row>
    <row r="312" spans="1:3">
      <c r="A312" s="103"/>
      <c r="C312" s="102"/>
    </row>
    <row r="313" spans="1:3">
      <c r="A313" s="103"/>
      <c r="C313" s="102"/>
    </row>
    <row r="314" spans="1:3">
      <c r="A314" s="103"/>
      <c r="C314" s="102"/>
    </row>
    <row r="315" spans="1:3">
      <c r="A315" s="103"/>
      <c r="C315" s="102"/>
    </row>
    <row r="316" spans="1:3">
      <c r="A316" s="103"/>
      <c r="C316" s="102"/>
    </row>
    <row r="317" spans="1:3">
      <c r="A317" s="103"/>
      <c r="C317" s="102"/>
    </row>
    <row r="318" spans="1:3">
      <c r="A318" s="103"/>
      <c r="C318" s="102"/>
    </row>
    <row r="319" spans="1:3">
      <c r="A319" s="103"/>
      <c r="C319" s="102"/>
    </row>
    <row r="320" spans="1:3">
      <c r="A320" s="103"/>
      <c r="C320" s="102"/>
    </row>
    <row r="321" spans="1:3">
      <c r="A321" s="103"/>
      <c r="C321" s="102"/>
    </row>
    <row r="322" spans="1:3">
      <c r="A322" s="103"/>
      <c r="C322" s="102"/>
    </row>
    <row r="323" spans="1:3">
      <c r="A323" s="103"/>
      <c r="C323" s="102"/>
    </row>
    <row r="324" spans="1:3">
      <c r="A324" s="103"/>
      <c r="C324" s="102"/>
    </row>
    <row r="325" spans="1:3">
      <c r="A325" s="103"/>
      <c r="C325" s="102"/>
    </row>
    <row r="326" spans="1:3">
      <c r="A326" s="103"/>
      <c r="C326" s="102"/>
    </row>
    <row r="327" spans="1:3">
      <c r="A327" s="103"/>
      <c r="C327" s="102"/>
    </row>
    <row r="328" spans="1:3">
      <c r="A328" s="103"/>
      <c r="C328" s="102"/>
    </row>
    <row r="329" spans="1:3">
      <c r="A329" s="103"/>
      <c r="C329" s="102"/>
    </row>
    <row r="330" spans="1:3">
      <c r="A330" s="103"/>
      <c r="C330" s="102"/>
    </row>
    <row r="331" spans="1:3">
      <c r="A331" s="103"/>
      <c r="C331" s="102"/>
    </row>
    <row r="332" spans="1:3">
      <c r="A332" s="103"/>
      <c r="C332" s="102"/>
    </row>
    <row r="333" spans="1:3">
      <c r="A333" s="103"/>
      <c r="C333" s="102"/>
    </row>
    <row r="334" spans="1:3">
      <c r="A334" s="103"/>
      <c r="C334" s="102"/>
    </row>
    <row r="335" spans="1:3">
      <c r="A335" s="103"/>
      <c r="C335" s="102"/>
    </row>
    <row r="336" spans="1:3">
      <c r="A336" s="103"/>
      <c r="C336" s="102"/>
    </row>
    <row r="337" spans="1:3">
      <c r="A337" s="103"/>
      <c r="C337" s="102"/>
    </row>
    <row r="338" spans="1:3">
      <c r="A338" s="103"/>
      <c r="C338" s="102"/>
    </row>
    <row r="339" spans="1:3">
      <c r="A339" s="103"/>
      <c r="C339" s="102"/>
    </row>
    <row r="340" spans="1:3">
      <c r="A340" s="103"/>
      <c r="C340" s="102"/>
    </row>
    <row r="341" spans="1:3">
      <c r="A341" s="103"/>
      <c r="C341" s="102"/>
    </row>
    <row r="342" spans="1:3">
      <c r="A342" s="103"/>
      <c r="C342" s="102"/>
    </row>
    <row r="343" spans="1:3">
      <c r="A343" s="103"/>
      <c r="C343" s="102"/>
    </row>
    <row r="344" spans="1:3">
      <c r="A344" s="103"/>
      <c r="C344" s="102"/>
    </row>
    <row r="345" spans="1:3">
      <c r="A345" s="103"/>
      <c r="C345" s="102"/>
    </row>
    <row r="346" spans="1:3">
      <c r="A346" s="103"/>
      <c r="C346" s="102"/>
    </row>
    <row r="347" spans="1:3">
      <c r="A347" s="103"/>
      <c r="C347" s="102"/>
    </row>
    <row r="348" spans="1:3">
      <c r="A348" s="103"/>
      <c r="C348" s="102"/>
    </row>
    <row r="349" spans="1:3">
      <c r="A349" s="103"/>
      <c r="C349" s="102"/>
    </row>
    <row r="350" spans="1:3">
      <c r="A350" s="103"/>
      <c r="C350" s="102"/>
    </row>
    <row r="351" spans="1:3">
      <c r="A351" s="103"/>
      <c r="C351" s="102"/>
    </row>
    <row r="352" spans="1:3">
      <c r="A352" s="103"/>
      <c r="C352" s="102"/>
    </row>
    <row r="353" spans="1:3">
      <c r="A353" s="103"/>
      <c r="C353" s="102"/>
    </row>
    <row r="354" spans="1:3">
      <c r="A354" s="103"/>
      <c r="C354" s="102"/>
    </row>
    <row r="355" spans="1:3">
      <c r="A355" s="103"/>
      <c r="C355" s="102"/>
    </row>
    <row r="356" spans="1:3">
      <c r="A356" s="103"/>
      <c r="C356" s="102"/>
    </row>
    <row r="357" spans="1:3">
      <c r="A357" s="103"/>
      <c r="C357" s="102"/>
    </row>
    <row r="358" spans="1:3">
      <c r="A358" s="103"/>
      <c r="C358" s="102"/>
    </row>
    <row r="359" spans="1:3">
      <c r="A359" s="103"/>
      <c r="C359" s="102"/>
    </row>
    <row r="360" spans="1:3">
      <c r="A360" s="103"/>
      <c r="C360" s="102"/>
    </row>
    <row r="361" spans="1:3">
      <c r="A361" s="103"/>
      <c r="C361" s="102"/>
    </row>
    <row r="362" spans="1:3">
      <c r="A362" s="103"/>
      <c r="C362" s="102"/>
    </row>
    <row r="363" spans="1:3">
      <c r="A363" s="103"/>
      <c r="C363" s="102"/>
    </row>
    <row r="364" spans="1:3">
      <c r="A364" s="103"/>
      <c r="C364" s="102"/>
    </row>
    <row r="365" spans="1:3">
      <c r="A365" s="103"/>
      <c r="C365" s="102"/>
    </row>
    <row r="366" spans="1:3">
      <c r="A366" s="103"/>
      <c r="C366" s="102"/>
    </row>
    <row r="367" spans="1:3">
      <c r="A367" s="103"/>
      <c r="C367" s="102"/>
    </row>
    <row r="368" spans="1:3">
      <c r="A368" s="103"/>
      <c r="C368" s="102"/>
    </row>
    <row r="369" spans="1:3">
      <c r="A369" s="103"/>
      <c r="C369" s="102"/>
    </row>
    <row r="370" spans="1:3">
      <c r="A370" s="103"/>
      <c r="C370" s="102"/>
    </row>
    <row r="371" spans="1:3">
      <c r="A371" s="103"/>
      <c r="C371" s="102"/>
    </row>
    <row r="372" spans="1:3">
      <c r="A372" s="103"/>
      <c r="C372" s="102"/>
    </row>
    <row r="373" spans="1:3">
      <c r="A373" s="103"/>
      <c r="C373" s="102"/>
    </row>
    <row r="374" spans="1:3">
      <c r="A374" s="103"/>
      <c r="C374" s="102"/>
    </row>
    <row r="375" spans="1:3">
      <c r="A375" s="103"/>
      <c r="C375" s="102"/>
    </row>
    <row r="376" spans="1:3">
      <c r="A376" s="103"/>
      <c r="C376" s="102"/>
    </row>
    <row r="377" spans="1:3">
      <c r="A377" s="103"/>
      <c r="C377" s="102"/>
    </row>
    <row r="378" spans="1:3">
      <c r="A378" s="103"/>
      <c r="C378" s="102"/>
    </row>
    <row r="379" spans="1:3">
      <c r="A379" s="103"/>
      <c r="C379" s="102"/>
    </row>
    <row r="380" spans="1:3">
      <c r="A380" s="103"/>
      <c r="C380" s="102"/>
    </row>
    <row r="381" spans="1:3">
      <c r="A381" s="103"/>
      <c r="C381" s="102"/>
    </row>
    <row r="382" spans="1:3">
      <c r="A382" s="103"/>
      <c r="C382" s="102"/>
    </row>
    <row r="383" spans="1:3">
      <c r="A383" s="103"/>
      <c r="C383" s="102"/>
    </row>
    <row r="384" spans="1:3">
      <c r="A384" s="103"/>
      <c r="C384" s="102"/>
    </row>
    <row r="385" spans="1:3">
      <c r="A385" s="103"/>
      <c r="C385" s="102"/>
    </row>
    <row r="386" spans="1:3">
      <c r="A386" s="103"/>
      <c r="C386" s="102"/>
    </row>
    <row r="387" spans="1:3">
      <c r="A387" s="103"/>
      <c r="C387" s="102"/>
    </row>
    <row r="388" spans="1:3">
      <c r="A388" s="103"/>
      <c r="C388" s="102"/>
    </row>
    <row r="389" spans="1:3">
      <c r="A389" s="103"/>
      <c r="C389" s="102"/>
    </row>
    <row r="390" spans="1:3">
      <c r="A390" s="103"/>
      <c r="C390" s="102"/>
    </row>
    <row r="391" spans="1:3">
      <c r="A391" s="103"/>
      <c r="C391" s="102"/>
    </row>
    <row r="392" spans="1:3">
      <c r="A392" s="103"/>
      <c r="C392" s="102"/>
    </row>
    <row r="393" spans="1:3">
      <c r="A393" s="103"/>
      <c r="C393" s="102"/>
    </row>
    <row r="394" spans="1:3">
      <c r="A394" s="103"/>
      <c r="C394" s="102"/>
    </row>
    <row r="395" spans="1:3">
      <c r="A395" s="103"/>
      <c r="C395" s="102"/>
    </row>
    <row r="396" spans="1:3">
      <c r="A396" s="103"/>
      <c r="C396" s="102"/>
    </row>
    <row r="397" spans="1:3">
      <c r="A397" s="103"/>
      <c r="C397" s="102"/>
    </row>
    <row r="398" spans="1:3">
      <c r="A398" s="103"/>
      <c r="C398" s="102"/>
    </row>
    <row r="399" spans="1:3">
      <c r="A399" s="103"/>
      <c r="C399" s="102"/>
    </row>
    <row r="400" spans="1:3">
      <c r="A400" s="103"/>
      <c r="C400" s="102"/>
    </row>
    <row r="401" spans="1:3">
      <c r="A401" s="103"/>
      <c r="C401" s="102"/>
    </row>
    <row r="402" spans="1:3">
      <c r="A402" s="103"/>
      <c r="C402" s="102"/>
    </row>
    <row r="403" spans="1:3">
      <c r="A403" s="103"/>
      <c r="C403" s="102"/>
    </row>
    <row r="404" spans="1:3">
      <c r="A404" s="103"/>
      <c r="C404" s="102"/>
    </row>
    <row r="405" spans="1:3">
      <c r="A405" s="103"/>
      <c r="C405" s="102"/>
    </row>
    <row r="406" spans="1:3">
      <c r="A406" s="103"/>
      <c r="C406" s="102"/>
    </row>
    <row r="407" spans="1:3">
      <c r="A407" s="103"/>
      <c r="C407" s="102"/>
    </row>
    <row r="408" spans="1:3">
      <c r="A408" s="103"/>
      <c r="C408" s="102"/>
    </row>
    <row r="409" spans="1:3">
      <c r="A409" s="103"/>
      <c r="C409" s="102"/>
    </row>
    <row r="410" spans="1:3">
      <c r="A410" s="103"/>
      <c r="C410" s="102"/>
    </row>
    <row r="411" spans="1:3">
      <c r="A411" s="103"/>
      <c r="C411" s="102"/>
    </row>
    <row r="412" spans="1:3">
      <c r="A412" s="103"/>
      <c r="C412" s="102"/>
    </row>
    <row r="413" spans="1:3">
      <c r="A413" s="103"/>
      <c r="C413" s="102"/>
    </row>
    <row r="414" spans="1:3">
      <c r="A414" s="103"/>
      <c r="C414" s="102"/>
    </row>
    <row r="415" spans="1:3">
      <c r="A415" s="103"/>
      <c r="C415" s="102"/>
    </row>
    <row r="416" spans="1:3">
      <c r="A416" s="103"/>
      <c r="C416" s="102"/>
    </row>
    <row r="417" spans="1:3">
      <c r="A417" s="103"/>
      <c r="C417" s="102"/>
    </row>
    <row r="418" spans="1:3">
      <c r="A418" s="103"/>
      <c r="C418" s="102"/>
    </row>
    <row r="419" spans="1:3">
      <c r="A419" s="103"/>
      <c r="C419" s="102"/>
    </row>
    <row r="420" spans="1:3">
      <c r="A420" s="103"/>
      <c r="C420" s="102"/>
    </row>
    <row r="421" spans="1:3">
      <c r="A421" s="103"/>
      <c r="C421" s="102"/>
    </row>
    <row r="422" spans="1:3">
      <c r="A422" s="103"/>
      <c r="C422" s="102"/>
    </row>
    <row r="423" spans="1:3">
      <c r="A423" s="103"/>
      <c r="C423" s="102"/>
    </row>
    <row r="424" spans="1:3">
      <c r="A424" s="103"/>
      <c r="C424" s="102"/>
    </row>
    <row r="425" spans="1:3">
      <c r="A425" s="103"/>
      <c r="C425" s="102"/>
    </row>
    <row r="426" spans="1:3">
      <c r="A426" s="103"/>
      <c r="C426" s="102"/>
    </row>
    <row r="427" spans="1:3">
      <c r="A427" s="103"/>
      <c r="C427" s="102"/>
    </row>
    <row r="428" spans="1:3">
      <c r="A428" s="103"/>
      <c r="C428" s="102"/>
    </row>
    <row r="429" spans="1:3">
      <c r="A429" s="103"/>
      <c r="C429" s="102"/>
    </row>
    <row r="430" spans="1:3">
      <c r="A430" s="103"/>
      <c r="C430" s="102"/>
    </row>
    <row r="431" spans="1:3">
      <c r="A431" s="103"/>
      <c r="C431" s="102"/>
    </row>
    <row r="432" spans="1:3">
      <c r="A432" s="103"/>
      <c r="C432" s="102"/>
    </row>
    <row r="433" spans="1:3">
      <c r="A433" s="103"/>
      <c r="C433" s="102"/>
    </row>
    <row r="434" spans="1:3">
      <c r="A434" s="103"/>
      <c r="C434" s="102"/>
    </row>
    <row r="435" spans="1:3">
      <c r="A435" s="103"/>
      <c r="C435" s="102"/>
    </row>
    <row r="436" spans="1:3">
      <c r="A436" s="103"/>
      <c r="C436" s="102"/>
    </row>
    <row r="437" spans="1:3">
      <c r="A437" s="103"/>
      <c r="C437" s="102"/>
    </row>
    <row r="438" spans="1:3">
      <c r="A438" s="103"/>
      <c r="C438" s="102"/>
    </row>
    <row r="439" spans="1:3">
      <c r="A439" s="103"/>
      <c r="C439" s="102"/>
    </row>
    <row r="440" spans="1:3">
      <c r="A440" s="103"/>
      <c r="C440" s="102"/>
    </row>
    <row r="441" spans="1:3">
      <c r="A441" s="103"/>
      <c r="C441" s="102"/>
    </row>
    <row r="442" spans="1:3">
      <c r="A442" s="103"/>
      <c r="C442" s="102"/>
    </row>
    <row r="443" spans="1:3">
      <c r="A443" s="103"/>
      <c r="C443" s="102"/>
    </row>
    <row r="444" spans="1:3">
      <c r="A444" s="103"/>
      <c r="C444" s="102"/>
    </row>
    <row r="445" spans="1:3">
      <c r="A445" s="103"/>
      <c r="C445" s="102"/>
    </row>
    <row r="446" spans="1:3">
      <c r="A446" s="103"/>
      <c r="C446" s="102"/>
    </row>
    <row r="447" spans="1:3">
      <c r="A447" s="103"/>
      <c r="C447" s="102"/>
    </row>
    <row r="448" spans="1:3">
      <c r="A448" s="103"/>
      <c r="C448" s="102"/>
    </row>
    <row r="449" spans="1:3">
      <c r="A449" s="103"/>
      <c r="C449" s="102"/>
    </row>
    <row r="450" spans="1:3">
      <c r="A450" s="103"/>
      <c r="C450" s="102"/>
    </row>
    <row r="451" spans="1:3">
      <c r="A451" s="103"/>
      <c r="C451" s="102"/>
    </row>
    <row r="452" spans="1:3">
      <c r="A452" s="103"/>
      <c r="C452" s="102"/>
    </row>
    <row r="453" spans="1:3">
      <c r="A453" s="103"/>
      <c r="C453" s="102"/>
    </row>
    <row r="454" spans="1:3">
      <c r="A454" s="103"/>
      <c r="C454" s="102"/>
    </row>
    <row r="455" spans="1:3">
      <c r="A455" s="103"/>
      <c r="C455" s="102"/>
    </row>
    <row r="456" spans="1:3">
      <c r="A456" s="103"/>
      <c r="C456" s="102"/>
    </row>
    <row r="457" spans="1:3">
      <c r="A457" s="103"/>
      <c r="C457" s="102"/>
    </row>
    <row r="458" spans="1:3">
      <c r="A458" s="103"/>
      <c r="C458" s="102"/>
    </row>
    <row r="459" spans="1:3">
      <c r="A459" s="103"/>
      <c r="C459" s="102"/>
    </row>
    <row r="460" spans="1:3">
      <c r="A460" s="103"/>
      <c r="C460" s="102"/>
    </row>
    <row r="461" spans="1:3">
      <c r="A461" s="103"/>
      <c r="C461" s="102"/>
    </row>
    <row r="462" spans="1:3">
      <c r="A462" s="103"/>
      <c r="C462" s="102"/>
    </row>
    <row r="463" spans="1:3">
      <c r="A463" s="103"/>
      <c r="C463" s="102"/>
    </row>
    <row r="464" spans="1:3">
      <c r="A464" s="103"/>
      <c r="C464" s="102"/>
    </row>
    <row r="465" spans="1:3">
      <c r="A465" s="103"/>
      <c r="C465" s="102"/>
    </row>
    <row r="466" spans="1:3">
      <c r="A466" s="103"/>
      <c r="C466" s="102"/>
    </row>
    <row r="467" spans="1:3">
      <c r="A467" s="103"/>
      <c r="C467" s="102"/>
    </row>
    <row r="468" spans="1:3">
      <c r="A468" s="103"/>
      <c r="C468" s="102"/>
    </row>
    <row r="469" spans="1:3">
      <c r="A469" s="103"/>
      <c r="C469" s="102"/>
    </row>
    <row r="470" spans="1:3">
      <c r="A470" s="103"/>
      <c r="C470" s="102"/>
    </row>
    <row r="471" spans="1:3">
      <c r="A471" s="103"/>
      <c r="C471" s="102"/>
    </row>
    <row r="472" spans="1:3">
      <c r="A472" s="103"/>
      <c r="C472" s="102"/>
    </row>
    <row r="473" spans="1:3">
      <c r="A473" s="103"/>
      <c r="C473" s="102"/>
    </row>
    <row r="474" spans="1:3">
      <c r="A474" s="103"/>
      <c r="C474" s="102"/>
    </row>
    <row r="475" spans="1:3">
      <c r="A475" s="103"/>
      <c r="C475" s="102"/>
    </row>
    <row r="476" spans="1:3">
      <c r="A476" s="103"/>
      <c r="C476" s="102"/>
    </row>
    <row r="477" spans="1:3">
      <c r="A477" s="103"/>
      <c r="C477" s="102"/>
    </row>
    <row r="478" spans="1:3">
      <c r="A478" s="103"/>
      <c r="C478" s="102"/>
    </row>
    <row r="479" spans="1:3">
      <c r="A479" s="103"/>
      <c r="C479" s="102"/>
    </row>
    <row r="480" spans="1:3">
      <c r="A480" s="103"/>
      <c r="C480" s="102"/>
    </row>
    <row r="481" spans="1:3">
      <c r="A481" s="103"/>
      <c r="C481" s="102"/>
    </row>
    <row r="482" spans="1:3">
      <c r="A482" s="103"/>
      <c r="C482" s="102"/>
    </row>
    <row r="483" spans="1:3">
      <c r="A483" s="103"/>
      <c r="C483" s="102"/>
    </row>
    <row r="484" spans="1:3">
      <c r="A484" s="103"/>
      <c r="C484" s="102"/>
    </row>
    <row r="485" spans="1:3">
      <c r="A485" s="103"/>
      <c r="C485" s="102"/>
    </row>
    <row r="486" spans="1:3">
      <c r="A486" s="103"/>
      <c r="C486" s="102"/>
    </row>
    <row r="487" spans="1:3">
      <c r="A487" s="103"/>
      <c r="C487" s="102"/>
    </row>
    <row r="488" spans="1:3">
      <c r="A488" s="103"/>
      <c r="C488" s="102"/>
    </row>
    <row r="489" spans="1:3">
      <c r="A489" s="103"/>
      <c r="C489" s="102"/>
    </row>
    <row r="490" spans="1:3">
      <c r="A490" s="103"/>
      <c r="C490" s="102"/>
    </row>
    <row r="491" spans="1:3">
      <c r="A491" s="103"/>
      <c r="C491" s="102"/>
    </row>
    <row r="492" spans="1:3">
      <c r="A492" s="103"/>
      <c r="C492" s="102"/>
    </row>
    <row r="493" spans="1:3">
      <c r="A493" s="103"/>
      <c r="C493" s="102"/>
    </row>
    <row r="494" spans="1:3">
      <c r="A494" s="103"/>
      <c r="C494" s="102"/>
    </row>
    <row r="495" spans="1:3">
      <c r="A495" s="103"/>
      <c r="C495" s="102"/>
    </row>
    <row r="496" spans="1:3">
      <c r="A496" s="103"/>
      <c r="C496" s="102"/>
    </row>
    <row r="497" spans="1:3">
      <c r="A497" s="103"/>
      <c r="C497" s="102"/>
    </row>
    <row r="498" spans="1:3">
      <c r="A498" s="103"/>
      <c r="C498" s="102"/>
    </row>
    <row r="499" spans="1:3">
      <c r="A499" s="103"/>
      <c r="C499" s="102"/>
    </row>
    <row r="500" spans="1:3">
      <c r="A500" s="103"/>
      <c r="C500" s="102"/>
    </row>
    <row r="501" spans="1:3">
      <c r="A501" s="103"/>
      <c r="C501" s="102"/>
    </row>
    <row r="502" spans="1:3">
      <c r="A502" s="103"/>
      <c r="C502" s="102"/>
    </row>
    <row r="503" spans="1:3">
      <c r="A503" s="103"/>
      <c r="C503" s="102"/>
    </row>
    <row r="504" spans="1:3">
      <c r="A504" s="103"/>
      <c r="C504" s="102"/>
    </row>
    <row r="505" spans="1:3">
      <c r="A505" s="103"/>
      <c r="C505" s="102"/>
    </row>
    <row r="506" spans="1:3">
      <c r="A506" s="103"/>
      <c r="C506" s="102"/>
    </row>
    <row r="507" spans="1:3">
      <c r="A507" s="103"/>
      <c r="C507" s="102"/>
    </row>
    <row r="508" spans="1:3">
      <c r="A508" s="103"/>
      <c r="C508" s="102"/>
    </row>
    <row r="509" spans="1:3">
      <c r="A509" s="103"/>
      <c r="C509" s="102"/>
    </row>
    <row r="510" spans="1:3">
      <c r="A510" s="103"/>
      <c r="C510" s="102"/>
    </row>
    <row r="511" spans="1:3">
      <c r="A511" s="103"/>
      <c r="C511" s="102"/>
    </row>
    <row r="512" spans="1:3">
      <c r="A512" s="103"/>
      <c r="C512" s="102"/>
    </row>
    <row r="513" spans="1:3">
      <c r="A513" s="103"/>
      <c r="C513" s="102"/>
    </row>
    <row r="514" spans="1:3">
      <c r="A514" s="103"/>
      <c r="C514" s="102"/>
    </row>
    <row r="515" spans="1:3">
      <c r="A515" s="103"/>
      <c r="C515" s="102"/>
    </row>
    <row r="516" spans="1:3">
      <c r="A516" s="103"/>
      <c r="C516" s="102"/>
    </row>
    <row r="517" spans="1:3">
      <c r="A517" s="103"/>
      <c r="C517" s="102"/>
    </row>
    <row r="518" spans="1:3">
      <c r="A518" s="103"/>
      <c r="C518" s="102"/>
    </row>
    <row r="519" spans="1:3">
      <c r="A519" s="103"/>
      <c r="C519" s="102"/>
    </row>
    <row r="520" spans="1:3">
      <c r="A520" s="103"/>
      <c r="C520" s="102"/>
    </row>
    <row r="521" spans="1:3">
      <c r="A521" s="103"/>
      <c r="C521" s="102"/>
    </row>
    <row r="522" spans="1:3">
      <c r="A522" s="103"/>
      <c r="C522" s="102"/>
    </row>
    <row r="523" spans="1:3">
      <c r="A523" s="103"/>
      <c r="C523" s="102"/>
    </row>
    <row r="524" spans="1:3">
      <c r="A524" s="103"/>
      <c r="C524" s="102"/>
    </row>
    <row r="525" spans="1:3">
      <c r="A525" s="103"/>
      <c r="C525" s="102"/>
    </row>
    <row r="526" spans="1:3">
      <c r="A526" s="103"/>
      <c r="C526" s="102"/>
    </row>
    <row r="527" spans="1:3">
      <c r="A527" s="103"/>
      <c r="C527" s="102"/>
    </row>
    <row r="528" spans="1:3">
      <c r="A528" s="103"/>
      <c r="C528" s="102"/>
    </row>
    <row r="529" spans="1:3">
      <c r="A529" s="103"/>
      <c r="C529" s="102"/>
    </row>
    <row r="530" spans="1:3">
      <c r="A530" s="103"/>
      <c r="C530" s="102"/>
    </row>
    <row r="531" spans="1:3">
      <c r="A531" s="103"/>
      <c r="C531" s="102"/>
    </row>
    <row r="532" spans="1:3">
      <c r="A532" s="103"/>
      <c r="C532" s="102"/>
    </row>
    <row r="533" spans="1:3">
      <c r="A533" s="103"/>
      <c r="C533" s="102"/>
    </row>
    <row r="534" spans="1:3">
      <c r="A534" s="103"/>
      <c r="C534" s="102"/>
    </row>
    <row r="535" spans="1:3">
      <c r="A535" s="103"/>
      <c r="C535" s="102"/>
    </row>
    <row r="536" spans="1:3">
      <c r="A536" s="103"/>
      <c r="C536" s="102"/>
    </row>
    <row r="537" spans="1:3">
      <c r="A537" s="103"/>
      <c r="C537" s="102"/>
    </row>
    <row r="538" spans="1:3">
      <c r="A538" s="103"/>
      <c r="C538" s="102"/>
    </row>
    <row r="539" spans="1:3">
      <c r="A539" s="103"/>
      <c r="C539" s="102"/>
    </row>
    <row r="540" spans="1:3">
      <c r="A540" s="103"/>
      <c r="C540" s="102"/>
    </row>
    <row r="541" spans="1:3">
      <c r="A541" s="103"/>
      <c r="C541" s="102"/>
    </row>
    <row r="542" spans="1:3">
      <c r="A542" s="103"/>
      <c r="C542" s="102"/>
    </row>
    <row r="543" spans="1:3">
      <c r="A543" s="103"/>
      <c r="C543" s="102"/>
    </row>
    <row r="544" spans="1:3">
      <c r="A544" s="103"/>
      <c r="C544" s="102"/>
    </row>
    <row r="545" spans="1:3">
      <c r="A545" s="103"/>
      <c r="C545" s="102"/>
    </row>
    <row r="546" spans="1:3">
      <c r="A546" s="103"/>
      <c r="C546" s="102"/>
    </row>
    <row r="547" spans="1:3">
      <c r="A547" s="103"/>
      <c r="C547" s="102"/>
    </row>
    <row r="548" spans="1:3">
      <c r="A548" s="103"/>
      <c r="C548" s="102"/>
    </row>
    <row r="549" spans="1:3">
      <c r="A549" s="103"/>
      <c r="C549" s="102"/>
    </row>
    <row r="550" spans="1:3">
      <c r="A550" s="103"/>
      <c r="C550" s="102"/>
    </row>
    <row r="551" spans="1:3">
      <c r="A551" s="103"/>
      <c r="C551" s="102"/>
    </row>
    <row r="552" spans="1:3">
      <c r="A552" s="103"/>
      <c r="C552" s="102"/>
    </row>
    <row r="553" spans="1:3">
      <c r="A553" s="103"/>
      <c r="C553" s="102"/>
    </row>
    <row r="554" spans="1:3">
      <c r="A554" s="103"/>
      <c r="C554" s="102"/>
    </row>
    <row r="555" spans="1:3">
      <c r="A555" s="103"/>
      <c r="C555" s="102"/>
    </row>
    <row r="556" spans="1:3">
      <c r="A556" s="103"/>
      <c r="C556" s="102"/>
    </row>
    <row r="557" spans="1:3">
      <c r="A557" s="103"/>
      <c r="C557" s="102"/>
    </row>
    <row r="558" spans="1:3">
      <c r="A558" s="103"/>
      <c r="C558" s="102"/>
    </row>
    <row r="559" spans="1:3">
      <c r="A559" s="103"/>
      <c r="C559" s="102"/>
    </row>
    <row r="560" spans="1:3">
      <c r="A560" s="103"/>
      <c r="C560" s="102"/>
    </row>
    <row r="561" spans="1:3">
      <c r="A561" s="103"/>
      <c r="C561" s="102"/>
    </row>
    <row r="562" spans="1:3">
      <c r="A562" s="103"/>
      <c r="C562" s="102"/>
    </row>
    <row r="563" spans="1:3">
      <c r="A563" s="103"/>
      <c r="C563" s="102"/>
    </row>
    <row r="564" spans="1:3">
      <c r="A564" s="103"/>
      <c r="C564" s="102"/>
    </row>
    <row r="565" spans="1:3">
      <c r="A565" s="103"/>
      <c r="C565" s="102"/>
    </row>
    <row r="566" spans="1:3">
      <c r="A566" s="103"/>
      <c r="C566" s="102"/>
    </row>
    <row r="567" spans="1:3">
      <c r="A567" s="103"/>
      <c r="C567" s="102"/>
    </row>
    <row r="568" spans="1:3">
      <c r="A568" s="103"/>
      <c r="C568" s="102"/>
    </row>
    <row r="569" spans="1:3">
      <c r="A569" s="103"/>
      <c r="C569" s="102"/>
    </row>
    <row r="570" spans="1:3">
      <c r="A570" s="103"/>
      <c r="C570" s="102"/>
    </row>
    <row r="571" spans="1:3">
      <c r="A571" s="103"/>
      <c r="C571" s="102"/>
    </row>
    <row r="572" spans="1:3">
      <c r="A572" s="103"/>
      <c r="C572" s="102"/>
    </row>
    <row r="573" spans="1:3">
      <c r="A573" s="103"/>
      <c r="C573" s="102"/>
    </row>
    <row r="574" spans="1:3">
      <c r="A574" s="103"/>
      <c r="C574" s="102"/>
    </row>
    <row r="575" spans="1:3">
      <c r="A575" s="103"/>
      <c r="C575" s="102"/>
    </row>
    <row r="576" spans="1:3">
      <c r="A576" s="103"/>
      <c r="C576" s="102"/>
    </row>
    <row r="577" spans="1:3">
      <c r="A577" s="103"/>
      <c r="C577" s="102"/>
    </row>
    <row r="578" spans="1:3">
      <c r="A578" s="103"/>
      <c r="C578" s="102"/>
    </row>
    <row r="579" spans="1:3">
      <c r="A579" s="103"/>
      <c r="C579" s="102"/>
    </row>
    <row r="580" spans="1:3">
      <c r="A580" s="103"/>
      <c r="C580" s="102"/>
    </row>
    <row r="581" spans="1:3">
      <c r="A581" s="103"/>
      <c r="C581" s="102"/>
    </row>
    <row r="582" spans="1:3">
      <c r="A582" s="103"/>
      <c r="C582" s="102"/>
    </row>
    <row r="583" spans="1:3">
      <c r="A583" s="103"/>
      <c r="C583" s="102"/>
    </row>
    <row r="584" spans="1:3">
      <c r="A584" s="103"/>
      <c r="C584" s="102"/>
    </row>
    <row r="585" spans="1:3">
      <c r="A585" s="103"/>
      <c r="C585" s="102"/>
    </row>
    <row r="586" spans="1:3">
      <c r="A586" s="103"/>
      <c r="C586" s="102"/>
    </row>
    <row r="587" spans="1:3">
      <c r="A587" s="103"/>
      <c r="C587" s="102"/>
    </row>
    <row r="588" spans="1:3">
      <c r="A588" s="103"/>
      <c r="C588" s="102"/>
    </row>
    <row r="589" spans="1:3">
      <c r="A589" s="103"/>
      <c r="C589" s="102"/>
    </row>
    <row r="590" spans="1:3">
      <c r="A590" s="103"/>
      <c r="C590" s="102"/>
    </row>
    <row r="591" spans="1:3">
      <c r="A591" s="103"/>
      <c r="C591" s="102"/>
    </row>
    <row r="592" spans="1:3">
      <c r="A592" s="103"/>
      <c r="C592" s="102"/>
    </row>
    <row r="593" spans="1:3">
      <c r="A593" s="103"/>
      <c r="C593" s="102"/>
    </row>
    <row r="594" spans="1:3">
      <c r="A594" s="103"/>
      <c r="C594" s="102"/>
    </row>
    <row r="595" spans="1:3">
      <c r="A595" s="103"/>
      <c r="C595" s="102"/>
    </row>
    <row r="596" spans="1:3">
      <c r="A596" s="103"/>
      <c r="C596" s="102"/>
    </row>
    <row r="597" spans="1:3">
      <c r="A597" s="103"/>
      <c r="C597" s="102"/>
    </row>
    <row r="598" spans="1:3">
      <c r="A598" s="103"/>
      <c r="C598" s="102"/>
    </row>
    <row r="599" spans="1:3">
      <c r="A599" s="103"/>
      <c r="C599" s="102"/>
    </row>
    <row r="600" spans="1:3">
      <c r="A600" s="103"/>
      <c r="C600" s="102"/>
    </row>
    <row r="601" spans="1:3">
      <c r="A601" s="103"/>
      <c r="C601" s="102"/>
    </row>
    <row r="602" spans="1:3">
      <c r="A602" s="103"/>
      <c r="C602" s="102"/>
    </row>
    <row r="603" spans="1:3">
      <c r="A603" s="103"/>
      <c r="C603" s="102"/>
    </row>
    <row r="604" spans="1:3">
      <c r="A604" s="103"/>
      <c r="C604" s="102"/>
    </row>
    <row r="605" spans="1:3">
      <c r="A605" s="103"/>
      <c r="C605" s="102"/>
    </row>
    <row r="606" spans="1:3">
      <c r="A606" s="103"/>
      <c r="C606" s="102"/>
    </row>
    <row r="607" spans="1:3">
      <c r="A607" s="103"/>
      <c r="C607" s="102"/>
    </row>
    <row r="608" spans="1:3">
      <c r="A608" s="103"/>
      <c r="C608" s="102"/>
    </row>
    <row r="609" spans="1:3">
      <c r="A609" s="103"/>
      <c r="C609" s="102"/>
    </row>
    <row r="610" spans="1:3">
      <c r="A610" s="103"/>
      <c r="C610" s="102"/>
    </row>
    <row r="611" spans="1:3">
      <c r="A611" s="103"/>
      <c r="C611" s="102"/>
    </row>
    <row r="612" spans="1:3">
      <c r="A612" s="103"/>
      <c r="C612" s="102"/>
    </row>
    <row r="613" spans="1:3">
      <c r="A613" s="103"/>
      <c r="C613" s="102"/>
    </row>
    <row r="614" spans="1:3">
      <c r="A614" s="103"/>
      <c r="C614" s="102"/>
    </row>
    <row r="615" spans="1:3">
      <c r="A615" s="103"/>
      <c r="C615" s="102"/>
    </row>
    <row r="616" spans="1:3">
      <c r="A616" s="103"/>
      <c r="C616" s="102"/>
    </row>
    <row r="617" spans="1:3">
      <c r="A617" s="103"/>
      <c r="C617" s="102"/>
    </row>
    <row r="618" spans="1:3">
      <c r="A618" s="103"/>
      <c r="C618" s="102"/>
    </row>
    <row r="619" spans="1:3">
      <c r="A619" s="103"/>
      <c r="C619" s="102"/>
    </row>
    <row r="620" spans="1:3">
      <c r="A620" s="103"/>
      <c r="C620" s="102"/>
    </row>
    <row r="621" spans="1:3">
      <c r="A621" s="103"/>
      <c r="C621" s="102"/>
    </row>
    <row r="622" spans="1:3">
      <c r="A622" s="103"/>
      <c r="C622" s="102"/>
    </row>
    <row r="623" spans="1:3">
      <c r="A623" s="103"/>
      <c r="C623" s="102"/>
    </row>
    <row r="624" spans="1:3">
      <c r="A624" s="103"/>
      <c r="C624" s="102"/>
    </row>
    <row r="625" spans="1:3">
      <c r="A625" s="103"/>
      <c r="C625" s="102"/>
    </row>
    <row r="626" spans="1:3">
      <c r="A626" s="103"/>
      <c r="C626" s="102"/>
    </row>
    <row r="627" spans="1:3">
      <c r="A627" s="103"/>
      <c r="C627" s="102"/>
    </row>
    <row r="628" spans="1:3">
      <c r="A628" s="103"/>
      <c r="C628" s="102"/>
    </row>
    <row r="629" spans="1:3">
      <c r="A629" s="103"/>
      <c r="C629" s="102"/>
    </row>
    <row r="630" spans="1:3">
      <c r="A630" s="103"/>
      <c r="C630" s="102"/>
    </row>
    <row r="631" spans="1:3">
      <c r="A631" s="103"/>
      <c r="C631" s="102"/>
    </row>
    <row r="632" spans="1:3">
      <c r="A632" s="103"/>
      <c r="C632" s="102"/>
    </row>
    <row r="633" spans="1:3">
      <c r="A633" s="103"/>
      <c r="C633" s="102"/>
    </row>
    <row r="634" spans="1:3">
      <c r="A634" s="103"/>
      <c r="C634" s="102"/>
    </row>
    <row r="635" spans="1:3">
      <c r="A635" s="103"/>
      <c r="C635" s="102"/>
    </row>
    <row r="636" spans="1:3">
      <c r="A636" s="103"/>
      <c r="C636" s="102"/>
    </row>
    <row r="637" spans="1:3">
      <c r="A637" s="103"/>
      <c r="C637" s="102"/>
    </row>
    <row r="638" spans="1:3">
      <c r="A638" s="103"/>
      <c r="C638" s="102"/>
    </row>
    <row r="639" spans="1:3">
      <c r="A639" s="103"/>
      <c r="C639" s="102"/>
    </row>
    <row r="640" spans="1:3">
      <c r="A640" s="103"/>
      <c r="C640" s="102"/>
    </row>
    <row r="641" spans="1:3">
      <c r="A641" s="103"/>
      <c r="C641" s="102"/>
    </row>
    <row r="642" spans="1:3">
      <c r="A642" s="103"/>
      <c r="C642" s="102"/>
    </row>
    <row r="643" spans="1:3">
      <c r="A643" s="103"/>
      <c r="C643" s="102"/>
    </row>
    <row r="644" spans="1:3">
      <c r="A644" s="103"/>
      <c r="C644" s="102"/>
    </row>
    <row r="645" spans="1:3">
      <c r="A645" s="103"/>
      <c r="C645" s="102"/>
    </row>
    <row r="646" spans="1:3">
      <c r="A646" s="103"/>
      <c r="C646" s="102"/>
    </row>
    <row r="647" spans="1:3">
      <c r="A647" s="103"/>
      <c r="C647" s="102"/>
    </row>
    <row r="648" spans="1:3">
      <c r="A648" s="103"/>
      <c r="C648" s="102"/>
    </row>
    <row r="649" spans="1:3">
      <c r="A649" s="103"/>
      <c r="C649" s="102"/>
    </row>
    <row r="650" spans="1:3">
      <c r="A650" s="103"/>
      <c r="C650" s="102"/>
    </row>
    <row r="651" spans="1:3">
      <c r="A651" s="103"/>
      <c r="C651" s="102"/>
    </row>
    <row r="652" spans="1:3">
      <c r="A652" s="103"/>
      <c r="C652" s="102"/>
    </row>
    <row r="653" spans="1:3">
      <c r="A653" s="103"/>
      <c r="C653" s="102"/>
    </row>
    <row r="654" spans="1:3">
      <c r="A654" s="103"/>
      <c r="C654" s="102"/>
    </row>
    <row r="655" spans="1:3">
      <c r="A655" s="103"/>
      <c r="C655" s="102"/>
    </row>
    <row r="656" spans="1:3">
      <c r="A656" s="103"/>
      <c r="C656" s="102"/>
    </row>
    <row r="657" spans="1:3">
      <c r="A657" s="103"/>
      <c r="C657" s="102"/>
    </row>
    <row r="658" spans="1:3">
      <c r="A658" s="103"/>
      <c r="C658" s="102"/>
    </row>
    <row r="659" spans="1:3">
      <c r="A659" s="103"/>
      <c r="C659" s="102"/>
    </row>
    <row r="660" spans="1:3">
      <c r="A660" s="103"/>
      <c r="C660" s="102"/>
    </row>
    <row r="661" spans="1:3">
      <c r="A661" s="103"/>
      <c r="C661" s="102"/>
    </row>
    <row r="662" spans="1:3">
      <c r="A662" s="103"/>
      <c r="C662" s="102"/>
    </row>
    <row r="663" spans="1:3">
      <c r="A663" s="103"/>
      <c r="C663" s="102"/>
    </row>
    <row r="664" spans="1:3">
      <c r="A664" s="103"/>
      <c r="C664" s="102"/>
    </row>
    <row r="665" spans="1:3">
      <c r="A665" s="103"/>
      <c r="C665" s="102"/>
    </row>
    <row r="666" spans="1:3">
      <c r="A666" s="103"/>
      <c r="C666" s="102"/>
    </row>
    <row r="667" spans="1:3">
      <c r="A667" s="103"/>
      <c r="C667" s="102"/>
    </row>
    <row r="668" spans="1:3">
      <c r="A668" s="103"/>
      <c r="C668" s="102"/>
    </row>
    <row r="669" spans="1:3">
      <c r="A669" s="103"/>
      <c r="C669" s="102"/>
    </row>
    <row r="670" spans="1:3">
      <c r="A670" s="103"/>
      <c r="C670" s="102"/>
    </row>
    <row r="671" spans="1:3">
      <c r="A671" s="103"/>
      <c r="C671" s="102"/>
    </row>
    <row r="672" spans="1:3">
      <c r="A672" s="103"/>
      <c r="C672" s="102"/>
    </row>
    <row r="673" spans="1:3">
      <c r="A673" s="103"/>
      <c r="C673" s="102"/>
    </row>
    <row r="674" spans="1:3">
      <c r="A674" s="103"/>
      <c r="C674" s="102"/>
    </row>
    <row r="675" spans="1:3">
      <c r="A675" s="103"/>
      <c r="C675" s="102"/>
    </row>
    <row r="676" spans="1:3">
      <c r="A676" s="103"/>
      <c r="C676" s="102"/>
    </row>
    <row r="677" spans="1:3">
      <c r="A677" s="103"/>
      <c r="C677" s="102"/>
    </row>
    <row r="678" spans="1:3">
      <c r="A678" s="103"/>
      <c r="C678" s="102"/>
    </row>
    <row r="679" spans="1:3">
      <c r="A679" s="103"/>
      <c r="C679" s="102"/>
    </row>
    <row r="680" spans="1:3">
      <c r="A680" s="103"/>
      <c r="C680" s="102"/>
    </row>
    <row r="681" spans="1:3">
      <c r="A681" s="103"/>
      <c r="C681" s="102"/>
    </row>
    <row r="682" spans="1:3">
      <c r="A682" s="103"/>
      <c r="C682" s="102"/>
    </row>
    <row r="683" spans="1:3">
      <c r="A683" s="103"/>
      <c r="C683" s="102"/>
    </row>
    <row r="684" spans="1:3">
      <c r="A684" s="103"/>
      <c r="C684" s="102"/>
    </row>
    <row r="685" spans="1:3">
      <c r="A685" s="103"/>
      <c r="C685" s="102"/>
    </row>
    <row r="686" spans="1:3">
      <c r="A686" s="103"/>
      <c r="C686" s="102"/>
    </row>
    <row r="687" spans="1:3">
      <c r="A687" s="103"/>
      <c r="C687" s="102"/>
    </row>
    <row r="688" spans="1:3">
      <c r="A688" s="103"/>
      <c r="C688" s="102"/>
    </row>
    <row r="689" spans="1:3">
      <c r="A689" s="103"/>
      <c r="C689" s="102"/>
    </row>
    <row r="690" spans="1:3">
      <c r="A690" s="103"/>
      <c r="C690" s="102"/>
    </row>
    <row r="691" spans="1:3">
      <c r="A691" s="103"/>
      <c r="C691" s="102"/>
    </row>
    <row r="692" spans="1:3">
      <c r="A692" s="103"/>
      <c r="C692" s="102"/>
    </row>
    <row r="693" spans="1:3">
      <c r="A693" s="103"/>
      <c r="C693" s="102"/>
    </row>
    <row r="694" spans="1:3">
      <c r="A694" s="103"/>
      <c r="C694" s="102"/>
    </row>
    <row r="695" spans="1:3">
      <c r="A695" s="103"/>
      <c r="C695" s="102"/>
    </row>
    <row r="696" spans="1:3">
      <c r="A696" s="103"/>
      <c r="C696" s="102"/>
    </row>
    <row r="697" spans="1:3">
      <c r="A697" s="103"/>
      <c r="C697" s="102"/>
    </row>
    <row r="698" spans="1:3">
      <c r="A698" s="103"/>
      <c r="C698" s="102"/>
    </row>
    <row r="699" spans="1:3">
      <c r="A699" s="103"/>
      <c r="C699" s="102"/>
    </row>
    <row r="700" spans="1:3">
      <c r="A700" s="103"/>
      <c r="C700" s="102"/>
    </row>
    <row r="701" spans="1:3">
      <c r="A701" s="103"/>
      <c r="C701" s="102"/>
    </row>
    <row r="702" spans="1:3">
      <c r="A702" s="103"/>
      <c r="C702" s="102"/>
    </row>
    <row r="703" spans="1:3">
      <c r="A703" s="103"/>
      <c r="C703" s="102"/>
    </row>
    <row r="704" spans="1:3">
      <c r="A704" s="103"/>
      <c r="C704" s="102"/>
    </row>
    <row r="705" spans="1:3">
      <c r="A705" s="103"/>
      <c r="C705" s="102"/>
    </row>
    <row r="706" spans="1:3">
      <c r="A706" s="103"/>
      <c r="C706" s="102"/>
    </row>
    <row r="707" spans="1:3">
      <c r="A707" s="103"/>
      <c r="C707" s="102"/>
    </row>
    <row r="708" spans="1:3">
      <c r="A708" s="103"/>
      <c r="C708" s="102"/>
    </row>
    <row r="709" spans="1:3">
      <c r="A709" s="103"/>
      <c r="C709" s="102"/>
    </row>
    <row r="710" spans="1:3">
      <c r="A710" s="103"/>
      <c r="C710" s="102"/>
    </row>
    <row r="711" spans="1:3">
      <c r="A711" s="103"/>
      <c r="C711" s="102"/>
    </row>
    <row r="712" spans="1:3">
      <c r="A712" s="103"/>
      <c r="C712" s="102"/>
    </row>
    <row r="713" spans="1:3">
      <c r="A713" s="103"/>
      <c r="C713" s="102"/>
    </row>
    <row r="714" spans="1:3">
      <c r="A714" s="103"/>
      <c r="C714" s="102"/>
    </row>
    <row r="715" spans="1:3">
      <c r="A715" s="103"/>
      <c r="C715" s="102"/>
    </row>
    <row r="716" spans="1:3">
      <c r="A716" s="103"/>
      <c r="C716" s="102"/>
    </row>
    <row r="717" spans="1:3">
      <c r="A717" s="103"/>
      <c r="C717" s="102"/>
    </row>
    <row r="718" spans="1:3">
      <c r="A718" s="103"/>
      <c r="C718" s="102"/>
    </row>
    <row r="719" spans="1:3">
      <c r="A719" s="103"/>
      <c r="C719" s="102"/>
    </row>
    <row r="720" spans="1:3">
      <c r="A720" s="103"/>
      <c r="C720" s="102"/>
    </row>
    <row r="721" spans="1:3">
      <c r="A721" s="103"/>
      <c r="C721" s="102"/>
    </row>
    <row r="722" spans="1:3">
      <c r="A722" s="103"/>
      <c r="C722" s="102"/>
    </row>
    <row r="723" spans="1:3">
      <c r="A723" s="103"/>
      <c r="C723" s="102"/>
    </row>
    <row r="724" spans="1:3">
      <c r="A724" s="103"/>
      <c r="C724" s="102"/>
    </row>
    <row r="725" spans="1:3">
      <c r="A725" s="103"/>
      <c r="C725" s="102"/>
    </row>
    <row r="726" spans="1:3">
      <c r="A726" s="103"/>
      <c r="C726" s="102"/>
    </row>
    <row r="727" spans="1:3">
      <c r="A727" s="103"/>
      <c r="C727" s="102"/>
    </row>
    <row r="728" spans="1:3">
      <c r="A728" s="103"/>
      <c r="C728" s="102"/>
    </row>
    <row r="729" spans="1:3">
      <c r="A729" s="103"/>
      <c r="C729" s="102"/>
    </row>
    <row r="730" spans="1:3">
      <c r="A730" s="103"/>
      <c r="C730" s="102"/>
    </row>
    <row r="731" spans="1:3">
      <c r="A731" s="103"/>
      <c r="C731" s="102"/>
    </row>
    <row r="732" spans="1:3">
      <c r="A732" s="103"/>
      <c r="C732" s="102"/>
    </row>
    <row r="733" spans="1:3">
      <c r="A733" s="103"/>
      <c r="C733" s="102"/>
    </row>
    <row r="734" spans="1:3">
      <c r="A734" s="103"/>
      <c r="C734" s="102"/>
    </row>
    <row r="735" spans="1:3">
      <c r="A735" s="103"/>
      <c r="C735" s="102"/>
    </row>
    <row r="736" spans="1:3">
      <c r="A736" s="103"/>
      <c r="C736" s="102"/>
    </row>
    <row r="737" spans="1:3">
      <c r="A737" s="103"/>
      <c r="C737" s="102"/>
    </row>
    <row r="738" spans="1:3">
      <c r="A738" s="103"/>
      <c r="C738" s="102"/>
    </row>
    <row r="739" spans="1:3">
      <c r="A739" s="103"/>
      <c r="C739" s="102"/>
    </row>
    <row r="740" spans="1:3">
      <c r="A740" s="103"/>
      <c r="C740" s="102"/>
    </row>
    <row r="741" spans="1:3">
      <c r="A741" s="103"/>
      <c r="C741" s="102"/>
    </row>
    <row r="742" spans="1:3">
      <c r="A742" s="103"/>
      <c r="C742" s="102"/>
    </row>
    <row r="743" spans="1:3">
      <c r="A743" s="103"/>
      <c r="C743" s="102"/>
    </row>
    <row r="744" spans="1:3">
      <c r="A744" s="103"/>
      <c r="C744" s="102"/>
    </row>
    <row r="745" spans="1:3">
      <c r="A745" s="103"/>
      <c r="C745" s="102"/>
    </row>
    <row r="746" spans="1:3">
      <c r="A746" s="103"/>
      <c r="C746" s="102"/>
    </row>
    <row r="747" spans="1:3">
      <c r="A747" s="103"/>
      <c r="C747" s="102"/>
    </row>
    <row r="748" spans="1:3">
      <c r="A748" s="103"/>
      <c r="C748" s="102"/>
    </row>
    <row r="749" spans="1:3">
      <c r="A749" s="103"/>
      <c r="C749" s="102"/>
    </row>
    <row r="750" spans="1:3">
      <c r="A750" s="103"/>
      <c r="C750" s="102"/>
    </row>
    <row r="751" spans="1:3">
      <c r="A751" s="103"/>
      <c r="C751" s="102"/>
    </row>
    <row r="752" spans="1:3">
      <c r="A752" s="103"/>
      <c r="C752" s="102"/>
    </row>
    <row r="753" spans="1:3">
      <c r="A753" s="103"/>
      <c r="C753" s="102"/>
    </row>
    <row r="754" spans="1:3">
      <c r="A754" s="103"/>
      <c r="C754" s="102"/>
    </row>
    <row r="755" spans="1:3">
      <c r="A755" s="103"/>
      <c r="C755" s="102"/>
    </row>
    <row r="756" spans="1:3">
      <c r="A756" s="103"/>
      <c r="C756" s="102"/>
    </row>
    <row r="757" spans="1:3">
      <c r="A757" s="103"/>
      <c r="C757" s="102"/>
    </row>
    <row r="758" spans="1:3">
      <c r="A758" s="103"/>
      <c r="C758" s="102"/>
    </row>
    <row r="759" spans="1:3">
      <c r="A759" s="103"/>
      <c r="C759" s="102"/>
    </row>
    <row r="760" spans="1:3">
      <c r="A760" s="103"/>
      <c r="C760" s="102"/>
    </row>
    <row r="761" spans="1:3">
      <c r="A761" s="103"/>
      <c r="C761" s="102"/>
    </row>
    <row r="762" spans="1:3">
      <c r="A762" s="103"/>
      <c r="C762" s="102"/>
    </row>
    <row r="763" spans="1:3">
      <c r="A763" s="103"/>
      <c r="C763" s="102"/>
    </row>
    <row r="764" spans="1:3">
      <c r="A764" s="103"/>
      <c r="C764" s="102"/>
    </row>
    <row r="765" spans="1:3">
      <c r="A765" s="103"/>
      <c r="C765" s="102"/>
    </row>
    <row r="766" spans="1:3">
      <c r="A766" s="103"/>
      <c r="C766" s="102"/>
    </row>
    <row r="767" spans="1:3">
      <c r="A767" s="103"/>
      <c r="C767" s="102"/>
    </row>
    <row r="768" spans="1:3">
      <c r="A768" s="103"/>
      <c r="C768" s="102"/>
    </row>
    <row r="769" spans="1:3">
      <c r="A769" s="103"/>
      <c r="C769" s="102"/>
    </row>
    <row r="770" spans="1:3">
      <c r="A770" s="103"/>
      <c r="C770" s="102"/>
    </row>
    <row r="771" spans="1:3">
      <c r="A771" s="103"/>
      <c r="C771" s="102"/>
    </row>
    <row r="772" spans="1:3">
      <c r="A772" s="103"/>
      <c r="C772" s="102"/>
    </row>
    <row r="773" spans="1:3">
      <c r="A773" s="103"/>
      <c r="C773" s="102"/>
    </row>
    <row r="774" spans="1:3">
      <c r="A774" s="103"/>
      <c r="C774" s="102"/>
    </row>
    <row r="775" spans="1:3">
      <c r="A775" s="103"/>
      <c r="C775" s="102"/>
    </row>
    <row r="776" spans="1:3">
      <c r="A776" s="103"/>
      <c r="C776" s="102"/>
    </row>
    <row r="777" spans="1:3">
      <c r="A777" s="103"/>
      <c r="C777" s="102"/>
    </row>
    <row r="778" spans="1:3">
      <c r="A778" s="103"/>
      <c r="C778" s="102"/>
    </row>
    <row r="779" spans="1:3">
      <c r="A779" s="103"/>
      <c r="C779" s="102"/>
    </row>
    <row r="780" spans="1:3">
      <c r="A780" s="103"/>
      <c r="C780" s="102"/>
    </row>
    <row r="781" spans="1:3">
      <c r="A781" s="103"/>
      <c r="C781" s="102"/>
    </row>
    <row r="782" spans="1:3">
      <c r="A782" s="103"/>
      <c r="C782" s="102"/>
    </row>
    <row r="783" spans="1:3">
      <c r="A783" s="103"/>
      <c r="C783" s="102"/>
    </row>
    <row r="784" spans="1:3">
      <c r="A784" s="103"/>
      <c r="C784" s="102"/>
    </row>
    <row r="785" spans="1:3">
      <c r="A785" s="103"/>
      <c r="C785" s="102"/>
    </row>
    <row r="786" spans="1:3">
      <c r="A786" s="103"/>
      <c r="C786" s="102"/>
    </row>
    <row r="787" spans="1:3">
      <c r="A787" s="103"/>
      <c r="C787" s="102"/>
    </row>
    <row r="788" spans="1:3">
      <c r="A788" s="103"/>
      <c r="C788" s="102"/>
    </row>
    <row r="789" spans="1:3">
      <c r="A789" s="103"/>
      <c r="C789" s="102"/>
    </row>
    <row r="790" spans="1:3">
      <c r="A790" s="103"/>
      <c r="C790" s="102"/>
    </row>
    <row r="791" spans="1:3">
      <c r="A791" s="103"/>
      <c r="C791" s="102"/>
    </row>
    <row r="792" spans="1:3">
      <c r="A792" s="103"/>
      <c r="C792" s="102"/>
    </row>
    <row r="793" spans="1:3">
      <c r="A793" s="103"/>
      <c r="C793" s="102"/>
    </row>
    <row r="794" spans="1:3">
      <c r="A794" s="103"/>
      <c r="C794" s="102"/>
    </row>
    <row r="795" spans="1:3">
      <c r="A795" s="103"/>
      <c r="C795" s="102"/>
    </row>
    <row r="796" spans="1:3">
      <c r="A796" s="103"/>
      <c r="C796" s="102"/>
    </row>
    <row r="797" spans="1:3">
      <c r="A797" s="103"/>
      <c r="C797" s="102"/>
    </row>
    <row r="798" spans="1:3">
      <c r="A798" s="103"/>
      <c r="C798" s="102"/>
    </row>
    <row r="799" spans="1:3">
      <c r="A799" s="103"/>
      <c r="C799" s="102"/>
    </row>
    <row r="800" spans="1:3">
      <c r="A800" s="103"/>
      <c r="C800" s="102"/>
    </row>
    <row r="801" spans="1:3">
      <c r="A801" s="103"/>
      <c r="C801" s="102"/>
    </row>
    <row r="802" spans="1:3">
      <c r="A802" s="103"/>
      <c r="C802" s="102"/>
    </row>
    <row r="803" spans="1:3">
      <c r="A803" s="103"/>
      <c r="C803" s="102"/>
    </row>
    <row r="804" spans="1:3">
      <c r="A804" s="103"/>
      <c r="C804" s="102"/>
    </row>
    <row r="805" spans="1:3">
      <c r="A805" s="103"/>
      <c r="C805" s="102"/>
    </row>
    <row r="806" spans="1:3">
      <c r="A806" s="103"/>
      <c r="C806" s="102"/>
    </row>
    <row r="807" spans="1:3">
      <c r="A807" s="103"/>
      <c r="C807" s="102"/>
    </row>
    <row r="808" spans="1:3">
      <c r="A808" s="103"/>
      <c r="C808" s="102"/>
    </row>
    <row r="809" spans="1:3">
      <c r="A809" s="103"/>
      <c r="C809" s="102"/>
    </row>
    <row r="810" spans="1:3">
      <c r="A810" s="103"/>
      <c r="C810" s="102"/>
    </row>
    <row r="811" spans="1:3">
      <c r="A811" s="103"/>
      <c r="C811" s="102"/>
    </row>
    <row r="812" spans="1:3">
      <c r="A812" s="103"/>
      <c r="C812" s="102"/>
    </row>
    <row r="813" spans="1:3">
      <c r="A813" s="103"/>
      <c r="C813" s="102"/>
    </row>
    <row r="814" spans="1:3">
      <c r="A814" s="103"/>
      <c r="C814" s="102"/>
    </row>
    <row r="815" spans="1:3">
      <c r="A815" s="103"/>
      <c r="C815" s="102"/>
    </row>
    <row r="816" spans="1:3">
      <c r="A816" s="103"/>
      <c r="C816" s="102"/>
    </row>
    <row r="817" spans="1:3">
      <c r="A817" s="103"/>
      <c r="C817" s="102"/>
    </row>
    <row r="818" spans="1:3">
      <c r="A818" s="103"/>
      <c r="C818" s="102"/>
    </row>
    <row r="819" spans="1:3">
      <c r="A819" s="103"/>
      <c r="C819" s="102"/>
    </row>
    <row r="820" spans="1:3">
      <c r="A820" s="103"/>
      <c r="C820" s="102"/>
    </row>
    <row r="821" spans="1:3">
      <c r="A821" s="103"/>
      <c r="C821" s="102"/>
    </row>
    <row r="822" spans="1:3">
      <c r="A822" s="103"/>
      <c r="C822" s="102"/>
    </row>
    <row r="823" spans="1:3">
      <c r="A823" s="103"/>
      <c r="C823" s="102"/>
    </row>
    <row r="824" spans="1:3">
      <c r="A824" s="103"/>
      <c r="C824" s="102"/>
    </row>
    <row r="825" spans="1:3">
      <c r="A825" s="103"/>
      <c r="C825" s="102"/>
    </row>
    <row r="826" spans="1:3">
      <c r="A826" s="103"/>
      <c r="C826" s="102"/>
    </row>
    <row r="827" spans="1:3">
      <c r="A827" s="103"/>
      <c r="C827" s="102"/>
    </row>
    <row r="828" spans="1:3">
      <c r="A828" s="103"/>
      <c r="C828" s="102"/>
    </row>
    <row r="829" spans="1:3">
      <c r="A829" s="103"/>
      <c r="C829" s="102"/>
    </row>
    <row r="830" spans="1:3">
      <c r="A830" s="103"/>
      <c r="C830" s="102"/>
    </row>
    <row r="831" spans="1:3">
      <c r="A831" s="103"/>
      <c r="C831" s="102"/>
    </row>
    <row r="832" spans="1:3">
      <c r="A832" s="103"/>
      <c r="C832" s="102"/>
    </row>
    <row r="833" spans="1:3">
      <c r="A833" s="103"/>
      <c r="C833" s="102"/>
    </row>
    <row r="834" spans="1:3">
      <c r="A834" s="103"/>
      <c r="C834" s="102"/>
    </row>
    <row r="835" spans="1:3">
      <c r="A835" s="103"/>
      <c r="C835" s="102"/>
    </row>
    <row r="836" spans="1:3">
      <c r="A836" s="103"/>
      <c r="C836" s="102"/>
    </row>
    <row r="837" spans="1:3">
      <c r="A837" s="103"/>
      <c r="C837" s="102"/>
    </row>
    <row r="838" spans="1:3">
      <c r="A838" s="103"/>
      <c r="C838" s="102"/>
    </row>
    <row r="839" spans="1:3">
      <c r="A839" s="103"/>
      <c r="C839" s="102"/>
    </row>
    <row r="840" spans="1:3">
      <c r="A840" s="103"/>
      <c r="C840" s="102"/>
    </row>
    <row r="841" spans="1:3">
      <c r="A841" s="103"/>
      <c r="C841" s="102"/>
    </row>
    <row r="842" spans="1:3">
      <c r="A842" s="103"/>
      <c r="C842" s="102"/>
    </row>
    <row r="843" spans="1:3">
      <c r="A843" s="103"/>
      <c r="C843" s="102"/>
    </row>
    <row r="844" spans="1:3">
      <c r="A844" s="103"/>
      <c r="C844" s="102"/>
    </row>
    <row r="845" spans="1:3">
      <c r="A845" s="103"/>
      <c r="C845" s="102"/>
    </row>
    <row r="846" spans="1:3">
      <c r="A846" s="103"/>
      <c r="C846" s="102"/>
    </row>
    <row r="847" spans="1:3">
      <c r="A847" s="103"/>
      <c r="C847" s="102"/>
    </row>
    <row r="848" spans="1:3">
      <c r="A848" s="103"/>
      <c r="C848" s="102"/>
    </row>
    <row r="849" spans="1:3">
      <c r="A849" s="103"/>
      <c r="C849" s="102"/>
    </row>
    <row r="850" spans="1:3">
      <c r="A850" s="103"/>
      <c r="C850" s="102"/>
    </row>
    <row r="851" spans="1:3">
      <c r="A851" s="103"/>
      <c r="C851" s="102"/>
    </row>
    <row r="852" spans="1:3">
      <c r="A852" s="103"/>
      <c r="C852" s="102"/>
    </row>
    <row r="853" spans="1:3">
      <c r="A853" s="103"/>
      <c r="C853" s="102"/>
    </row>
    <row r="854" spans="1:3">
      <c r="A854" s="103"/>
      <c r="C854" s="102"/>
    </row>
    <row r="855" spans="1:3">
      <c r="A855" s="103"/>
      <c r="C855" s="102"/>
    </row>
    <row r="856" spans="1:3">
      <c r="A856" s="103"/>
      <c r="C856" s="102"/>
    </row>
    <row r="857" spans="1:3">
      <c r="A857" s="103"/>
      <c r="C857" s="102"/>
    </row>
    <row r="858" spans="1:3">
      <c r="A858" s="103"/>
      <c r="C858" s="102"/>
    </row>
    <row r="859" spans="1:3">
      <c r="A859" s="103"/>
      <c r="C859" s="102"/>
    </row>
    <row r="860" spans="1:3">
      <c r="A860" s="103"/>
      <c r="C860" s="102"/>
    </row>
    <row r="861" spans="1:3">
      <c r="A861" s="103"/>
      <c r="C861" s="102"/>
    </row>
    <row r="862" spans="1:3">
      <c r="A862" s="103"/>
      <c r="C862" s="102"/>
    </row>
    <row r="863" spans="1:3">
      <c r="A863" s="103"/>
      <c r="C863" s="102"/>
    </row>
    <row r="864" spans="1:3">
      <c r="A864" s="103"/>
      <c r="C864" s="102"/>
    </row>
    <row r="865" spans="1:3">
      <c r="A865" s="103"/>
      <c r="C865" s="102"/>
    </row>
    <row r="866" spans="1:3">
      <c r="A866" s="103"/>
      <c r="C866" s="102"/>
    </row>
    <row r="867" spans="1:3">
      <c r="A867" s="103"/>
      <c r="C867" s="102"/>
    </row>
    <row r="868" spans="1:3">
      <c r="A868" s="103"/>
      <c r="C868" s="102"/>
    </row>
    <row r="869" spans="1:3">
      <c r="A869" s="103"/>
      <c r="C869" s="102"/>
    </row>
    <row r="870" spans="1:3">
      <c r="A870" s="103"/>
      <c r="C870" s="102"/>
    </row>
    <row r="871" spans="1:3">
      <c r="A871" s="103"/>
      <c r="C871" s="102"/>
    </row>
    <row r="872" spans="1:3">
      <c r="A872" s="103"/>
      <c r="C872" s="102"/>
    </row>
    <row r="873" spans="1:3">
      <c r="A873" s="103"/>
      <c r="C873" s="102"/>
    </row>
    <row r="874" spans="1:3">
      <c r="A874" s="103"/>
      <c r="C874" s="102"/>
    </row>
    <row r="875" spans="1:3">
      <c r="A875" s="103"/>
      <c r="C875" s="102"/>
    </row>
    <row r="876" spans="1:3">
      <c r="A876" s="103"/>
      <c r="C876" s="102"/>
    </row>
    <row r="877" spans="1:3">
      <c r="A877" s="103"/>
      <c r="C877" s="102"/>
    </row>
    <row r="878" spans="1:3">
      <c r="A878" s="103"/>
      <c r="C878" s="102"/>
    </row>
    <row r="879" spans="1:3">
      <c r="A879" s="103"/>
      <c r="C879" s="102"/>
    </row>
    <row r="880" spans="1:3">
      <c r="A880" s="103"/>
      <c r="C880" s="102"/>
    </row>
    <row r="881" spans="1:3">
      <c r="A881" s="103"/>
      <c r="C881" s="102"/>
    </row>
    <row r="882" spans="1:3">
      <c r="A882" s="103"/>
      <c r="C882" s="102"/>
    </row>
    <row r="883" spans="1:3">
      <c r="A883" s="103"/>
      <c r="C883" s="102"/>
    </row>
    <row r="884" spans="1:3">
      <c r="A884" s="103"/>
      <c r="C884" s="102"/>
    </row>
    <row r="885" spans="1:3">
      <c r="A885" s="103"/>
      <c r="C885" s="102"/>
    </row>
    <row r="886" spans="1:3">
      <c r="A886" s="103"/>
      <c r="C886" s="102"/>
    </row>
    <row r="887" spans="1:3">
      <c r="A887" s="103"/>
      <c r="C887" s="102"/>
    </row>
    <row r="888" spans="1:3">
      <c r="A888" s="103"/>
      <c r="C888" s="102"/>
    </row>
    <row r="889" spans="1:3">
      <c r="A889" s="103"/>
      <c r="C889" s="102"/>
    </row>
    <row r="890" spans="1:3">
      <c r="A890" s="103"/>
      <c r="C890" s="102"/>
    </row>
    <row r="891" spans="1:3">
      <c r="A891" s="103"/>
      <c r="C891" s="102"/>
    </row>
    <row r="892" spans="1:3">
      <c r="A892" s="103"/>
      <c r="C892" s="102"/>
    </row>
    <row r="893" spans="1:3">
      <c r="A893" s="103"/>
      <c r="C893" s="102"/>
    </row>
    <row r="894" spans="1:3">
      <c r="A894" s="103"/>
      <c r="C894" s="102"/>
    </row>
    <row r="895" spans="1:3">
      <c r="A895" s="103"/>
      <c r="C895" s="102"/>
    </row>
    <row r="896" spans="1:3">
      <c r="A896" s="103"/>
      <c r="C896" s="102"/>
    </row>
    <row r="897" spans="1:3">
      <c r="A897" s="103"/>
      <c r="C897" s="102"/>
    </row>
    <row r="898" spans="1:3">
      <c r="A898" s="103"/>
      <c r="C898" s="102"/>
    </row>
    <row r="899" spans="1:3">
      <c r="A899" s="103"/>
      <c r="C899" s="102"/>
    </row>
    <row r="900" spans="1:3">
      <c r="A900" s="103"/>
      <c r="C900" s="102"/>
    </row>
    <row r="901" spans="1:3">
      <c r="A901" s="103"/>
      <c r="C901" s="102"/>
    </row>
    <row r="902" spans="1:3">
      <c r="A902" s="103"/>
      <c r="C902" s="102"/>
    </row>
    <row r="903" spans="1:3">
      <c r="A903" s="103"/>
      <c r="C903" s="102"/>
    </row>
    <row r="904" spans="1:3">
      <c r="A904" s="103"/>
      <c r="C904" s="102"/>
    </row>
    <row r="905" spans="1:3">
      <c r="A905" s="103"/>
      <c r="C905" s="102"/>
    </row>
    <row r="906" spans="1:3">
      <c r="A906" s="103"/>
      <c r="C906" s="102"/>
    </row>
    <row r="907" spans="1:3">
      <c r="A907" s="103"/>
      <c r="C907" s="102"/>
    </row>
    <row r="908" spans="1:3">
      <c r="A908" s="103"/>
      <c r="C908" s="102"/>
    </row>
    <row r="909" spans="1:3">
      <c r="A909" s="103"/>
      <c r="C909" s="102"/>
    </row>
    <row r="910" spans="1:3">
      <c r="A910" s="103"/>
      <c r="C910" s="102"/>
    </row>
    <row r="911" spans="1:3">
      <c r="A911" s="103"/>
      <c r="C911" s="102"/>
    </row>
    <row r="912" spans="1:3">
      <c r="A912" s="103"/>
      <c r="C912" s="102"/>
    </row>
    <row r="913" spans="1:3">
      <c r="A913" s="103"/>
      <c r="C913" s="102"/>
    </row>
    <row r="914" spans="1:3">
      <c r="A914" s="103"/>
      <c r="C914" s="102"/>
    </row>
    <row r="915" spans="1:3">
      <c r="A915" s="103"/>
      <c r="C915" s="102"/>
    </row>
    <row r="916" spans="1:3">
      <c r="A916" s="103"/>
      <c r="C916" s="102"/>
    </row>
    <row r="917" spans="1:3">
      <c r="A917" s="103"/>
      <c r="C917" s="102"/>
    </row>
    <row r="918" spans="1:3">
      <c r="A918" s="103"/>
      <c r="C918" s="102"/>
    </row>
    <row r="919" spans="1:3">
      <c r="A919" s="103"/>
      <c r="C919" s="102"/>
    </row>
    <row r="920" spans="1:3">
      <c r="A920" s="103"/>
      <c r="C920" s="102"/>
    </row>
    <row r="921" spans="1:3">
      <c r="A921" s="103"/>
      <c r="C921" s="102"/>
    </row>
    <row r="922" spans="1:3">
      <c r="A922" s="103"/>
      <c r="C922" s="102"/>
    </row>
    <row r="923" spans="1:3">
      <c r="A923" s="103"/>
      <c r="C923" s="102"/>
    </row>
    <row r="924" spans="1:3">
      <c r="A924" s="103"/>
      <c r="C924" s="102"/>
    </row>
    <row r="925" spans="1:3">
      <c r="A925" s="103"/>
      <c r="C925" s="102"/>
    </row>
    <row r="926" spans="1:3">
      <c r="A926" s="103"/>
      <c r="C926" s="102"/>
    </row>
    <row r="927" spans="1:3">
      <c r="A927" s="103"/>
      <c r="C927" s="102"/>
    </row>
    <row r="928" spans="1:3">
      <c r="A928" s="103"/>
      <c r="C928" s="102"/>
    </row>
    <row r="929" spans="1:3">
      <c r="A929" s="103"/>
      <c r="C929" s="102"/>
    </row>
    <row r="930" spans="1:3">
      <c r="A930" s="103"/>
      <c r="C930" s="102"/>
    </row>
    <row r="931" spans="1:3">
      <c r="A931" s="103"/>
      <c r="C931" s="102"/>
    </row>
    <row r="932" spans="1:3">
      <c r="A932" s="103"/>
      <c r="C932" s="102"/>
    </row>
    <row r="933" spans="1:3">
      <c r="A933" s="103"/>
      <c r="C933" s="102"/>
    </row>
    <row r="934" spans="1:3">
      <c r="A934" s="103"/>
      <c r="C934" s="102"/>
    </row>
    <row r="935" spans="1:3">
      <c r="A935" s="103"/>
      <c r="C935" s="102"/>
    </row>
    <row r="936" spans="1:3">
      <c r="A936" s="103"/>
      <c r="C936" s="102"/>
    </row>
    <row r="937" spans="1:3">
      <c r="A937" s="103"/>
      <c r="C937" s="102"/>
    </row>
    <row r="938" spans="1:3">
      <c r="A938" s="103"/>
      <c r="C938" s="102"/>
    </row>
    <row r="939" spans="1:3">
      <c r="A939" s="103"/>
      <c r="C939" s="102"/>
    </row>
    <row r="940" spans="1:3">
      <c r="A940" s="103"/>
      <c r="C940" s="102"/>
    </row>
    <row r="941" spans="1:3">
      <c r="A941" s="103"/>
      <c r="C941" s="102"/>
    </row>
    <row r="942" spans="1:3">
      <c r="A942" s="103"/>
      <c r="C942" s="102"/>
    </row>
    <row r="943" spans="1:3">
      <c r="A943" s="103"/>
      <c r="C943" s="102"/>
    </row>
    <row r="944" spans="1:3">
      <c r="A944" s="103"/>
      <c r="C944" s="102"/>
    </row>
    <row r="945" spans="1:3">
      <c r="A945" s="103"/>
      <c r="C945" s="102"/>
    </row>
    <row r="946" spans="1:3">
      <c r="A946" s="103"/>
      <c r="C946" s="102"/>
    </row>
    <row r="947" spans="1:3">
      <c r="A947" s="103"/>
      <c r="C947" s="102"/>
    </row>
    <row r="948" spans="1:3">
      <c r="A948" s="103"/>
      <c r="C948" s="102"/>
    </row>
    <row r="949" spans="1:3">
      <c r="A949" s="103"/>
      <c r="C949" s="102"/>
    </row>
    <row r="950" spans="1:3">
      <c r="A950" s="103"/>
      <c r="C950" s="102"/>
    </row>
    <row r="951" spans="1:3">
      <c r="A951" s="103"/>
      <c r="C951" s="102"/>
    </row>
    <row r="952" spans="1:3">
      <c r="A952" s="103"/>
      <c r="C952" s="102"/>
    </row>
    <row r="953" spans="1:3">
      <c r="A953" s="103"/>
      <c r="C953" s="102"/>
    </row>
    <row r="954" spans="1:3">
      <c r="A954" s="103"/>
      <c r="C954" s="102"/>
    </row>
    <row r="955" spans="1:3">
      <c r="A955" s="103"/>
      <c r="C955" s="102"/>
    </row>
    <row r="956" spans="1:3">
      <c r="A956" s="103"/>
      <c r="C956" s="102"/>
    </row>
    <row r="957" spans="1:3">
      <c r="A957" s="103"/>
      <c r="C957" s="102"/>
    </row>
    <row r="958" spans="1:3">
      <c r="A958" s="103"/>
      <c r="C958" s="102"/>
    </row>
    <row r="959" spans="1:3">
      <c r="A959" s="103"/>
      <c r="C959" s="102"/>
    </row>
    <row r="960" spans="1:3">
      <c r="A960" s="103"/>
      <c r="C960" s="102"/>
    </row>
    <row r="961" spans="1:3">
      <c r="A961" s="103"/>
      <c r="C961" s="102"/>
    </row>
    <row r="962" spans="1:3">
      <c r="A962" s="103"/>
      <c r="C962" s="102"/>
    </row>
    <row r="963" spans="1:3">
      <c r="A963" s="103"/>
      <c r="C963" s="102"/>
    </row>
    <row r="964" spans="1:3">
      <c r="A964" s="103"/>
      <c r="C964" s="102"/>
    </row>
    <row r="965" spans="1:3">
      <c r="A965" s="103"/>
      <c r="C965" s="102"/>
    </row>
    <row r="966" spans="1:3">
      <c r="A966" s="103"/>
      <c r="C966" s="102"/>
    </row>
    <row r="967" spans="1:3">
      <c r="A967" s="103"/>
      <c r="C967" s="102"/>
    </row>
    <row r="968" spans="1:3">
      <c r="A968" s="103"/>
      <c r="C968" s="102"/>
    </row>
    <row r="969" spans="1:3">
      <c r="A969" s="103"/>
      <c r="C969" s="102"/>
    </row>
    <row r="970" spans="1:3">
      <c r="A970" s="103"/>
      <c r="C970" s="102"/>
    </row>
    <row r="971" spans="1:3">
      <c r="A971" s="103"/>
      <c r="C971" s="102"/>
    </row>
    <row r="972" spans="1:3">
      <c r="A972" s="103"/>
      <c r="C972" s="102"/>
    </row>
    <row r="973" spans="1:3">
      <c r="A973" s="103"/>
      <c r="C973" s="102"/>
    </row>
    <row r="974" spans="1:3">
      <c r="A974" s="103"/>
      <c r="C974" s="102"/>
    </row>
    <row r="975" spans="1:3">
      <c r="A975" s="103"/>
      <c r="C975" s="102"/>
    </row>
    <row r="976" spans="1:3">
      <c r="A976" s="103"/>
      <c r="C976" s="102"/>
    </row>
    <row r="977" spans="1:3">
      <c r="A977" s="103"/>
      <c r="C977" s="102"/>
    </row>
    <row r="978" spans="1:3">
      <c r="A978" s="103"/>
      <c r="C978" s="102"/>
    </row>
    <row r="979" spans="1:3">
      <c r="A979" s="103"/>
      <c r="C979" s="102"/>
    </row>
    <row r="980" spans="1:3">
      <c r="A980" s="103"/>
      <c r="C980" s="102"/>
    </row>
    <row r="981" spans="1:3">
      <c r="A981" s="103"/>
      <c r="C981" s="102"/>
    </row>
    <row r="982" spans="1:3">
      <c r="A982" s="103"/>
      <c r="C982" s="102"/>
    </row>
    <row r="983" spans="1:3">
      <c r="A983" s="103"/>
      <c r="C983" s="102"/>
    </row>
    <row r="984" spans="1:3">
      <c r="A984" s="103"/>
      <c r="C984" s="102"/>
    </row>
    <row r="985" spans="1:3">
      <c r="A985" s="103"/>
      <c r="C985" s="102"/>
    </row>
    <row r="986" spans="1:3">
      <c r="A986" s="103"/>
      <c r="C986" s="102"/>
    </row>
    <row r="987" spans="1:3">
      <c r="A987" s="103"/>
      <c r="C987" s="102"/>
    </row>
    <row r="988" spans="1:3">
      <c r="A988" s="103"/>
      <c r="C988" s="102"/>
    </row>
    <row r="989" spans="1:3">
      <c r="A989" s="103"/>
      <c r="C989" s="102"/>
    </row>
    <row r="990" spans="1:3">
      <c r="A990" s="103"/>
      <c r="C990" s="102"/>
    </row>
    <row r="991" spans="1:3">
      <c r="A991" s="103"/>
      <c r="C991" s="102"/>
    </row>
    <row r="992" spans="1:3">
      <c r="A992" s="103"/>
      <c r="C992" s="102"/>
    </row>
    <row r="993" spans="1:3">
      <c r="A993" s="103"/>
      <c r="C993" s="102"/>
    </row>
    <row r="994" spans="1:3">
      <c r="A994" s="103"/>
      <c r="C994" s="102"/>
    </row>
    <row r="995" spans="1:3">
      <c r="A995" s="103"/>
      <c r="C995" s="102"/>
    </row>
    <row r="996" spans="1:3">
      <c r="A996" s="103"/>
      <c r="C996" s="102"/>
    </row>
    <row r="997" spans="1:3">
      <c r="A997" s="103"/>
      <c r="C997" s="102"/>
    </row>
    <row r="998" spans="1:3">
      <c r="A998" s="103"/>
      <c r="C998" s="102"/>
    </row>
    <row r="999" spans="1:3">
      <c r="A999" s="103"/>
      <c r="C999" s="102"/>
    </row>
    <row r="1000" spans="1:3">
      <c r="A1000" s="103"/>
      <c r="C1000" s="102"/>
    </row>
  </sheetData>
  <sheetProtection algorithmName="SHA-512" hashValue="XahQH0fq4vvgo0LaOLF5ShQaQE/JQPG1kcdjUhTgr3Stdykmimn7vmBJDVkELCWdCCbc+2iEbzflxwWUy6n9xg==" saltValue="9DVOvwMmkZUhRhHn7Aqi/g==" spinCount="100000" sheet="1" objects="1" scenarios="1"/>
  <autoFilter ref="A2:C261" xr:uid="{00000000-0009-0000-0000-000004000000}"/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E1000"/>
  <sheetViews>
    <sheetView showGridLines="0" zoomScale="115" zoomScaleNormal="115" workbookViewId="0">
      <pane ySplit="2" topLeftCell="A3" activePane="bottomLeft" state="frozen"/>
      <selection pane="bottomLeft" activeCell="B9" sqref="B9"/>
    </sheetView>
  </sheetViews>
  <sheetFormatPr defaultColWidth="9" defaultRowHeight="13.5"/>
  <cols>
    <col min="1" max="1" width="10.375" style="74" bestFit="1" customWidth="1"/>
    <col min="2" max="2" width="40.375" style="74" bestFit="1" customWidth="1"/>
    <col min="3" max="3" width="12.25" style="74" customWidth="1"/>
    <col min="4" max="4" width="11.125" style="74" bestFit="1" customWidth="1"/>
    <col min="5" max="5" width="9.125" customWidth="1"/>
    <col min="6" max="16384" width="9" style="74"/>
  </cols>
  <sheetData>
    <row r="1" spans="1:3">
      <c r="A1" t="s">
        <v>1059</v>
      </c>
    </row>
    <row r="2" spans="1:3">
      <c r="A2" s="77" t="s">
        <v>471</v>
      </c>
      <c r="B2" s="77" t="s">
        <v>472</v>
      </c>
      <c r="C2" s="78" t="s">
        <v>92</v>
      </c>
    </row>
    <row r="3" spans="1:3">
      <c r="A3" s="101">
        <v>90010001</v>
      </c>
      <c r="B3" s="3" t="s">
        <v>473</v>
      </c>
      <c r="C3" s="101">
        <v>90010001</v>
      </c>
    </row>
    <row r="4" spans="1:3">
      <c r="A4" s="101">
        <v>90010101</v>
      </c>
      <c r="B4" s="3" t="s">
        <v>474</v>
      </c>
      <c r="C4" s="101">
        <v>90010101</v>
      </c>
    </row>
    <row r="5" spans="1:3">
      <c r="A5" s="101">
        <v>90010201</v>
      </c>
      <c r="B5" s="3" t="s">
        <v>475</v>
      </c>
      <c r="C5" s="101">
        <v>90010201</v>
      </c>
    </row>
    <row r="6" spans="1:3">
      <c r="A6" s="101">
        <v>90010301</v>
      </c>
      <c r="B6" s="3" t="s">
        <v>476</v>
      </c>
      <c r="C6" s="101">
        <v>90010301</v>
      </c>
    </row>
    <row r="7" spans="1:3">
      <c r="A7" s="101">
        <v>90010401</v>
      </c>
      <c r="B7" s="3" t="s">
        <v>477</v>
      </c>
      <c r="C7" s="101">
        <v>90010401</v>
      </c>
    </row>
    <row r="8" spans="1:3">
      <c r="A8" s="101">
        <v>90010501</v>
      </c>
      <c r="B8" s="3" t="s">
        <v>478</v>
      </c>
      <c r="C8" s="101">
        <v>90010501</v>
      </c>
    </row>
    <row r="9" spans="1:3">
      <c r="A9" s="101">
        <v>90010601</v>
      </c>
      <c r="B9" s="3" t="s">
        <v>479</v>
      </c>
      <c r="C9" s="101">
        <v>90010601</v>
      </c>
    </row>
    <row r="10" spans="1:3">
      <c r="A10" s="101">
        <v>90010701</v>
      </c>
      <c r="B10" s="3" t="s">
        <v>480</v>
      </c>
      <c r="C10" s="101">
        <v>90010701</v>
      </c>
    </row>
    <row r="11" spans="1:3">
      <c r="A11" s="101">
        <v>90010801</v>
      </c>
      <c r="B11" s="3" t="s">
        <v>481</v>
      </c>
      <c r="C11" s="101">
        <v>90010801</v>
      </c>
    </row>
    <row r="12" spans="1:3">
      <c r="A12" s="101">
        <v>90011101</v>
      </c>
      <c r="B12" s="3" t="s">
        <v>482</v>
      </c>
      <c r="C12" s="101">
        <v>90011101</v>
      </c>
    </row>
    <row r="13" spans="1:3">
      <c r="A13" s="101">
        <v>90011201</v>
      </c>
      <c r="B13" s="3" t="s">
        <v>483</v>
      </c>
      <c r="C13" s="101">
        <v>90011201</v>
      </c>
    </row>
    <row r="14" spans="1:3">
      <c r="A14" s="101">
        <v>90011301</v>
      </c>
      <c r="B14" s="3" t="s">
        <v>484</v>
      </c>
      <c r="C14" s="101">
        <v>90011301</v>
      </c>
    </row>
    <row r="15" spans="1:3">
      <c r="A15" s="101">
        <v>90011401</v>
      </c>
      <c r="B15" s="3" t="s">
        <v>485</v>
      </c>
      <c r="C15" s="101">
        <v>90011401</v>
      </c>
    </row>
    <row r="16" spans="1:3">
      <c r="A16" s="101">
        <v>90011501</v>
      </c>
      <c r="B16" s="3" t="s">
        <v>486</v>
      </c>
      <c r="C16" s="101">
        <v>90011501</v>
      </c>
    </row>
    <row r="17" spans="1:3">
      <c r="A17" s="101">
        <v>90011601</v>
      </c>
      <c r="B17" s="3" t="s">
        <v>487</v>
      </c>
      <c r="C17" s="101">
        <v>90011601</v>
      </c>
    </row>
    <row r="18" spans="1:3">
      <c r="A18" s="101">
        <v>90011701</v>
      </c>
      <c r="B18" s="3" t="s">
        <v>488</v>
      </c>
      <c r="C18" s="101">
        <v>90011701</v>
      </c>
    </row>
    <row r="19" spans="1:3">
      <c r="A19" s="101">
        <v>90011801</v>
      </c>
      <c r="B19" s="3" t="s">
        <v>489</v>
      </c>
      <c r="C19" s="101">
        <v>90011801</v>
      </c>
    </row>
    <row r="20" spans="1:3">
      <c r="A20" s="101">
        <v>90011901</v>
      </c>
      <c r="B20" s="3" t="s">
        <v>490</v>
      </c>
      <c r="C20" s="101">
        <v>90011901</v>
      </c>
    </row>
    <row r="21" spans="1:3">
      <c r="A21" s="101">
        <v>90012001</v>
      </c>
      <c r="B21" s="3" t="s">
        <v>491</v>
      </c>
      <c r="C21" s="101">
        <v>90012001</v>
      </c>
    </row>
    <row r="22" spans="1:3">
      <c r="A22" s="101">
        <v>90012101</v>
      </c>
      <c r="B22" s="3" t="s">
        <v>492</v>
      </c>
      <c r="C22" s="101">
        <v>90012101</v>
      </c>
    </row>
    <row r="23" spans="1:3">
      <c r="A23" s="101">
        <v>90012201</v>
      </c>
      <c r="B23" s="3" t="s">
        <v>493</v>
      </c>
      <c r="C23" s="101">
        <v>90012201</v>
      </c>
    </row>
    <row r="24" spans="1:3">
      <c r="A24" s="101">
        <v>90012301</v>
      </c>
      <c r="B24" s="3" t="s">
        <v>494</v>
      </c>
      <c r="C24" s="101">
        <v>90012301</v>
      </c>
    </row>
    <row r="25" spans="1:3">
      <c r="A25" s="101">
        <v>90012501</v>
      </c>
      <c r="B25" s="3" t="s">
        <v>495</v>
      </c>
      <c r="C25" s="101">
        <v>90012501</v>
      </c>
    </row>
    <row r="26" spans="1:3">
      <c r="A26" s="101">
        <v>90012601</v>
      </c>
      <c r="B26" s="3" t="s">
        <v>495</v>
      </c>
      <c r="C26" s="101">
        <v>90012601</v>
      </c>
    </row>
    <row r="27" spans="1:3">
      <c r="A27" s="101">
        <v>90012701</v>
      </c>
      <c r="B27" s="3" t="s">
        <v>496</v>
      </c>
      <c r="C27" s="101">
        <v>90012701</v>
      </c>
    </row>
    <row r="28" spans="1:3">
      <c r="A28" s="101">
        <v>90012901</v>
      </c>
      <c r="B28" s="3" t="s">
        <v>497</v>
      </c>
      <c r="C28" s="101">
        <v>90012901</v>
      </c>
    </row>
    <row r="29" spans="1:3">
      <c r="A29" s="101">
        <v>90013001</v>
      </c>
      <c r="B29" s="3" t="s">
        <v>498</v>
      </c>
      <c r="C29" s="101">
        <v>90013001</v>
      </c>
    </row>
    <row r="30" spans="1:3">
      <c r="A30" s="101">
        <v>90013101</v>
      </c>
      <c r="B30" s="3" t="s">
        <v>499</v>
      </c>
      <c r="C30" s="101">
        <v>90013101</v>
      </c>
    </row>
    <row r="31" spans="1:3">
      <c r="A31" s="101">
        <v>90013201</v>
      </c>
      <c r="B31" s="3" t="s">
        <v>500</v>
      </c>
      <c r="C31" s="101">
        <v>90013201</v>
      </c>
    </row>
    <row r="32" spans="1:3">
      <c r="A32" s="101">
        <v>90013301</v>
      </c>
      <c r="B32" s="3" t="s">
        <v>501</v>
      </c>
      <c r="C32" s="101">
        <v>90013301</v>
      </c>
    </row>
    <row r="33" spans="1:3">
      <c r="A33" s="101">
        <v>90013401</v>
      </c>
      <c r="B33" s="3" t="s">
        <v>502</v>
      </c>
      <c r="C33" s="101">
        <v>90013401</v>
      </c>
    </row>
    <row r="34" spans="1:3">
      <c r="A34" s="101">
        <v>90013501</v>
      </c>
      <c r="B34" s="3" t="s">
        <v>503</v>
      </c>
      <c r="C34" s="101">
        <v>90013501</v>
      </c>
    </row>
    <row r="35" spans="1:3">
      <c r="A35" s="101">
        <v>90013601</v>
      </c>
      <c r="B35" s="3" t="s">
        <v>504</v>
      </c>
      <c r="C35" s="101">
        <v>90013601</v>
      </c>
    </row>
    <row r="36" spans="1:3">
      <c r="A36" s="101">
        <v>90013701</v>
      </c>
      <c r="B36" s="3" t="s">
        <v>505</v>
      </c>
      <c r="C36" s="101">
        <v>90013701</v>
      </c>
    </row>
    <row r="37" spans="1:3">
      <c r="A37" s="101">
        <v>90013801</v>
      </c>
      <c r="B37" s="3" t="s">
        <v>506</v>
      </c>
      <c r="C37" s="101">
        <v>90013801</v>
      </c>
    </row>
    <row r="38" spans="1:3">
      <c r="A38" s="101">
        <v>90013901</v>
      </c>
      <c r="B38" s="3" t="s">
        <v>507</v>
      </c>
      <c r="C38" s="101">
        <v>90013901</v>
      </c>
    </row>
    <row r="39" spans="1:3">
      <c r="A39" s="101">
        <v>90014001</v>
      </c>
      <c r="B39" s="3" t="s">
        <v>508</v>
      </c>
      <c r="C39" s="101">
        <v>90014001</v>
      </c>
    </row>
    <row r="40" spans="1:3">
      <c r="A40" s="101">
        <v>90014201</v>
      </c>
      <c r="B40" s="3" t="s">
        <v>509</v>
      </c>
      <c r="C40" s="101">
        <v>90014201</v>
      </c>
    </row>
    <row r="41" spans="1:3">
      <c r="A41" s="101">
        <v>90014301</v>
      </c>
      <c r="B41" s="3" t="s">
        <v>510</v>
      </c>
      <c r="C41" s="101">
        <v>90014301</v>
      </c>
    </row>
    <row r="42" spans="1:3">
      <c r="A42" s="101">
        <v>90014401</v>
      </c>
      <c r="B42" s="3" t="s">
        <v>511</v>
      </c>
      <c r="C42" s="101">
        <v>90014401</v>
      </c>
    </row>
    <row r="43" spans="1:3">
      <c r="A43" s="101">
        <v>90014501</v>
      </c>
      <c r="B43" s="3" t="s">
        <v>512</v>
      </c>
      <c r="C43" s="101">
        <v>90014501</v>
      </c>
    </row>
    <row r="44" spans="1:3">
      <c r="A44" s="101">
        <v>90014601</v>
      </c>
      <c r="B44" s="3" t="s">
        <v>513</v>
      </c>
      <c r="C44" s="101">
        <v>90014601</v>
      </c>
    </row>
    <row r="45" spans="1:3">
      <c r="A45" s="101">
        <v>90014701</v>
      </c>
      <c r="B45" s="3" t="s">
        <v>514</v>
      </c>
      <c r="C45" s="101">
        <v>90014701</v>
      </c>
    </row>
    <row r="46" spans="1:3">
      <c r="A46" s="101">
        <v>90014801</v>
      </c>
      <c r="B46" s="3" t="s">
        <v>515</v>
      </c>
      <c r="C46" s="101">
        <v>90014801</v>
      </c>
    </row>
    <row r="47" spans="1:3">
      <c r="A47" s="101">
        <v>90014901</v>
      </c>
      <c r="B47" s="3" t="s">
        <v>516</v>
      </c>
      <c r="C47" s="101">
        <v>90014901</v>
      </c>
    </row>
    <row r="48" spans="1:3">
      <c r="A48" s="101">
        <v>90015001</v>
      </c>
      <c r="B48" s="3" t="s">
        <v>517</v>
      </c>
      <c r="C48" s="101">
        <v>90015001</v>
      </c>
    </row>
    <row r="49" spans="1:3">
      <c r="A49" s="101">
        <v>90015101</v>
      </c>
      <c r="B49" s="3" t="s">
        <v>518</v>
      </c>
      <c r="C49" s="101">
        <v>90015101</v>
      </c>
    </row>
    <row r="50" spans="1:3">
      <c r="A50" s="101">
        <v>90015201</v>
      </c>
      <c r="B50" s="3" t="s">
        <v>519</v>
      </c>
      <c r="C50" s="101">
        <v>90015201</v>
      </c>
    </row>
    <row r="51" spans="1:3">
      <c r="A51" s="101">
        <v>90015301</v>
      </c>
      <c r="B51" s="3" t="s">
        <v>520</v>
      </c>
      <c r="C51" s="101">
        <v>90015301</v>
      </c>
    </row>
    <row r="52" spans="1:3">
      <c r="A52" s="101">
        <v>90015401</v>
      </c>
      <c r="B52" s="3" t="s">
        <v>521</v>
      </c>
      <c r="C52" s="101">
        <v>90015401</v>
      </c>
    </row>
    <row r="53" spans="1:3">
      <c r="A53" s="101">
        <v>90015501</v>
      </c>
      <c r="B53" s="3" t="s">
        <v>522</v>
      </c>
      <c r="C53" s="101">
        <v>90015501</v>
      </c>
    </row>
    <row r="54" spans="1:3">
      <c r="A54" s="101">
        <v>90015601</v>
      </c>
      <c r="B54" s="3" t="s">
        <v>523</v>
      </c>
      <c r="C54" s="101">
        <v>90015601</v>
      </c>
    </row>
    <row r="55" spans="1:3">
      <c r="A55" s="101">
        <v>90016901</v>
      </c>
      <c r="B55" s="3" t="s">
        <v>524</v>
      </c>
      <c r="C55" s="101">
        <v>90016901</v>
      </c>
    </row>
    <row r="56" spans="1:3">
      <c r="A56" s="101">
        <v>90017001</v>
      </c>
      <c r="B56" s="3" t="s">
        <v>525</v>
      </c>
      <c r="C56" s="101">
        <v>90017001</v>
      </c>
    </row>
    <row r="57" spans="1:3">
      <c r="A57" s="101">
        <v>90017101</v>
      </c>
      <c r="B57" s="3" t="s">
        <v>526</v>
      </c>
      <c r="C57" s="101">
        <v>90017101</v>
      </c>
    </row>
    <row r="58" spans="1:3">
      <c r="A58" s="101">
        <v>90017201</v>
      </c>
      <c r="B58" s="3" t="s">
        <v>527</v>
      </c>
      <c r="C58" s="101">
        <v>90017201</v>
      </c>
    </row>
    <row r="59" spans="1:3">
      <c r="A59" s="101">
        <v>90017301</v>
      </c>
      <c r="B59" s="3" t="s">
        <v>528</v>
      </c>
      <c r="C59" s="101">
        <v>90017301</v>
      </c>
    </row>
    <row r="60" spans="1:3">
      <c r="A60" s="101">
        <v>90017401</v>
      </c>
      <c r="B60" s="3" t="s">
        <v>529</v>
      </c>
      <c r="C60" s="101">
        <v>90017401</v>
      </c>
    </row>
    <row r="61" spans="1:3">
      <c r="A61" s="101">
        <v>90017501</v>
      </c>
      <c r="B61" s="3" t="s">
        <v>530</v>
      </c>
      <c r="C61" s="101">
        <v>90017501</v>
      </c>
    </row>
    <row r="62" spans="1:3">
      <c r="A62" s="101">
        <v>90017601</v>
      </c>
      <c r="B62" s="3" t="s">
        <v>531</v>
      </c>
      <c r="C62" s="101">
        <v>90017601</v>
      </c>
    </row>
    <row r="63" spans="1:3">
      <c r="A63" s="101">
        <v>90017701</v>
      </c>
      <c r="B63" s="3" t="s">
        <v>532</v>
      </c>
      <c r="C63" s="101">
        <v>90017701</v>
      </c>
    </row>
    <row r="64" spans="1:3">
      <c r="A64" s="101">
        <v>90017801</v>
      </c>
      <c r="B64" s="3" t="s">
        <v>533</v>
      </c>
      <c r="C64" s="101">
        <v>90017801</v>
      </c>
    </row>
    <row r="65" spans="1:3">
      <c r="A65" s="101">
        <v>90017901</v>
      </c>
      <c r="B65" s="3" t="s">
        <v>534</v>
      </c>
      <c r="C65" s="101">
        <v>90017901</v>
      </c>
    </row>
    <row r="66" spans="1:3">
      <c r="A66" s="101">
        <v>90018001</v>
      </c>
      <c r="B66" s="3" t="s">
        <v>535</v>
      </c>
      <c r="C66" s="101">
        <v>90018001</v>
      </c>
    </row>
    <row r="67" spans="1:3">
      <c r="A67" s="101">
        <v>90018101</v>
      </c>
      <c r="B67" s="3" t="s">
        <v>536</v>
      </c>
      <c r="C67" s="101">
        <v>90018101</v>
      </c>
    </row>
    <row r="68" spans="1:3">
      <c r="A68" s="101">
        <v>90018201</v>
      </c>
      <c r="B68" s="3" t="s">
        <v>537</v>
      </c>
      <c r="C68" s="101">
        <v>90018201</v>
      </c>
    </row>
    <row r="69" spans="1:3">
      <c r="A69" s="101">
        <v>90018301</v>
      </c>
      <c r="B69" s="3" t="s">
        <v>538</v>
      </c>
      <c r="C69" s="101">
        <v>90018301</v>
      </c>
    </row>
    <row r="70" spans="1:3">
      <c r="A70" s="101">
        <v>90018401</v>
      </c>
      <c r="B70" s="3" t="s">
        <v>539</v>
      </c>
      <c r="C70" s="101">
        <v>90018401</v>
      </c>
    </row>
    <row r="71" spans="1:3">
      <c r="A71" s="101">
        <v>90018501</v>
      </c>
      <c r="B71" s="3" t="s">
        <v>540</v>
      </c>
      <c r="C71" s="101">
        <v>90018501</v>
      </c>
    </row>
    <row r="72" spans="1:3">
      <c r="A72" s="101">
        <v>90018901</v>
      </c>
      <c r="B72" s="3" t="s">
        <v>541</v>
      </c>
      <c r="C72" s="101">
        <v>90018901</v>
      </c>
    </row>
    <row r="73" spans="1:3">
      <c r="A73" s="101">
        <v>90019001</v>
      </c>
      <c r="B73" s="3" t="s">
        <v>542</v>
      </c>
      <c r="C73" s="101">
        <v>90019001</v>
      </c>
    </row>
    <row r="74" spans="1:3">
      <c r="A74" s="101">
        <v>90019101</v>
      </c>
      <c r="B74" s="3" t="s">
        <v>543</v>
      </c>
      <c r="C74" s="101">
        <v>90019101</v>
      </c>
    </row>
    <row r="75" spans="1:3">
      <c r="A75" s="101">
        <v>90019501</v>
      </c>
      <c r="B75" s="3" t="s">
        <v>544</v>
      </c>
      <c r="C75" s="101">
        <v>90019501</v>
      </c>
    </row>
    <row r="76" spans="1:3">
      <c r="A76" s="101">
        <v>90020101</v>
      </c>
      <c r="B76" s="3" t="s">
        <v>545</v>
      </c>
      <c r="C76" s="101">
        <v>90020101</v>
      </c>
    </row>
    <row r="77" spans="1:3">
      <c r="A77" s="101">
        <v>90020201</v>
      </c>
      <c r="B77" s="3" t="s">
        <v>546</v>
      </c>
      <c r="C77" s="101">
        <v>90020201</v>
      </c>
    </row>
    <row r="78" spans="1:3">
      <c r="A78" s="101">
        <v>90020301</v>
      </c>
      <c r="B78" s="3" t="s">
        <v>547</v>
      </c>
      <c r="C78" s="101">
        <v>90020301</v>
      </c>
    </row>
    <row r="79" spans="1:3">
      <c r="A79" s="101">
        <v>90020401</v>
      </c>
      <c r="B79" s="3" t="s">
        <v>548</v>
      </c>
      <c r="C79" s="101">
        <v>90020401</v>
      </c>
    </row>
    <row r="80" spans="1:3">
      <c r="A80" s="101">
        <v>90020501</v>
      </c>
      <c r="B80" s="3" t="s">
        <v>549</v>
      </c>
      <c r="C80" s="101">
        <v>90020501</v>
      </c>
    </row>
    <row r="81" spans="1:3">
      <c r="A81" s="101">
        <v>90020601</v>
      </c>
      <c r="B81" s="3" t="s">
        <v>550</v>
      </c>
      <c r="C81" s="101">
        <v>90020601</v>
      </c>
    </row>
    <row r="82" spans="1:3">
      <c r="A82" s="101">
        <v>90020701</v>
      </c>
      <c r="B82" s="3" t="s">
        <v>551</v>
      </c>
      <c r="C82" s="101">
        <v>90020701</v>
      </c>
    </row>
    <row r="83" spans="1:3">
      <c r="A83" s="101">
        <v>90020801</v>
      </c>
      <c r="B83" s="3" t="s">
        <v>552</v>
      </c>
      <c r="C83" s="101">
        <v>90020801</v>
      </c>
    </row>
    <row r="84" spans="1:3">
      <c r="A84" s="101">
        <v>90020901</v>
      </c>
      <c r="B84" s="3" t="s">
        <v>553</v>
      </c>
      <c r="C84" s="101">
        <v>90020901</v>
      </c>
    </row>
    <row r="85" spans="1:3">
      <c r="A85" s="101">
        <v>90021101</v>
      </c>
      <c r="B85" s="3" t="s">
        <v>554</v>
      </c>
      <c r="C85" s="101">
        <v>90021101</v>
      </c>
    </row>
    <row r="86" spans="1:3">
      <c r="A86" s="104">
        <v>90021201</v>
      </c>
      <c r="B86" s="99" t="s">
        <v>555</v>
      </c>
      <c r="C86" s="101">
        <v>90021201</v>
      </c>
    </row>
    <row r="87" spans="1:3">
      <c r="A87" s="104">
        <v>90021301</v>
      </c>
      <c r="B87" s="99" t="s">
        <v>556</v>
      </c>
      <c r="C87" s="101">
        <v>90021301</v>
      </c>
    </row>
    <row r="88" spans="1:3">
      <c r="A88" s="104">
        <v>90021401</v>
      </c>
      <c r="B88" s="99" t="s">
        <v>557</v>
      </c>
      <c r="C88" s="101">
        <v>90021401</v>
      </c>
    </row>
    <row r="89" spans="1:3">
      <c r="A89" s="104">
        <v>90021501</v>
      </c>
      <c r="B89" s="99" t="s">
        <v>558</v>
      </c>
      <c r="C89" s="101">
        <v>90021501</v>
      </c>
    </row>
    <row r="90" spans="1:3">
      <c r="A90" s="104">
        <v>90021601</v>
      </c>
      <c r="B90" s="99" t="s">
        <v>559</v>
      </c>
      <c r="C90" s="101">
        <v>90021601</v>
      </c>
    </row>
    <row r="91" spans="1:3">
      <c r="A91" s="104">
        <v>90021701</v>
      </c>
      <c r="B91" s="99" t="s">
        <v>560</v>
      </c>
      <c r="C91" s="101">
        <v>90021701</v>
      </c>
    </row>
    <row r="92" spans="1:3">
      <c r="A92" s="104">
        <v>90021801</v>
      </c>
      <c r="B92" s="99" t="s">
        <v>561</v>
      </c>
      <c r="C92" s="101">
        <v>90021801</v>
      </c>
    </row>
    <row r="93" spans="1:3">
      <c r="A93" s="104">
        <v>90021901</v>
      </c>
      <c r="B93" s="99" t="s">
        <v>562</v>
      </c>
      <c r="C93" s="101">
        <v>90021901</v>
      </c>
    </row>
    <row r="94" spans="1:3">
      <c r="A94" s="104">
        <v>90022001</v>
      </c>
      <c r="B94" s="99" t="s">
        <v>563</v>
      </c>
      <c r="C94" s="101">
        <v>90022001</v>
      </c>
    </row>
    <row r="95" spans="1:3">
      <c r="A95" s="104">
        <v>90022101</v>
      </c>
      <c r="B95" s="99" t="s">
        <v>564</v>
      </c>
      <c r="C95" s="101">
        <v>90022101</v>
      </c>
    </row>
    <row r="96" spans="1:3">
      <c r="A96" s="104">
        <v>90022201</v>
      </c>
      <c r="B96" s="99" t="s">
        <v>565</v>
      </c>
      <c r="C96" s="101">
        <v>90022201</v>
      </c>
    </row>
    <row r="97" spans="1:3">
      <c r="A97" s="104">
        <v>90022301</v>
      </c>
      <c r="B97" s="99" t="s">
        <v>566</v>
      </c>
      <c r="C97" s="101">
        <v>90022301</v>
      </c>
    </row>
    <row r="98" spans="1:3">
      <c r="A98" s="104">
        <v>90022401</v>
      </c>
      <c r="B98" s="99" t="s">
        <v>567</v>
      </c>
      <c r="C98" s="101">
        <v>90022401</v>
      </c>
    </row>
    <row r="99" spans="1:3">
      <c r="A99" s="104">
        <v>90022501</v>
      </c>
      <c r="B99" s="99" t="s">
        <v>568</v>
      </c>
      <c r="C99" s="101">
        <v>90022501</v>
      </c>
    </row>
    <row r="100" spans="1:3">
      <c r="A100" s="104">
        <v>90022601</v>
      </c>
      <c r="B100" s="99" t="s">
        <v>569</v>
      </c>
      <c r="C100" s="101">
        <v>90022601</v>
      </c>
    </row>
    <row r="101" spans="1:3">
      <c r="A101" s="104">
        <v>90022701</v>
      </c>
      <c r="B101" s="99" t="s">
        <v>570</v>
      </c>
      <c r="C101" s="101">
        <v>90022701</v>
      </c>
    </row>
    <row r="102" spans="1:3">
      <c r="A102" s="104">
        <v>90022801</v>
      </c>
      <c r="B102" s="99" t="s">
        <v>571</v>
      </c>
      <c r="C102" s="101">
        <v>90022801</v>
      </c>
    </row>
    <row r="103" spans="1:3">
      <c r="A103" s="104">
        <v>90023001</v>
      </c>
      <c r="B103" s="99" t="s">
        <v>572</v>
      </c>
      <c r="C103" s="101">
        <v>90023001</v>
      </c>
    </row>
    <row r="104" spans="1:3">
      <c r="A104" s="104">
        <v>90023101</v>
      </c>
      <c r="B104" s="99" t="s">
        <v>573</v>
      </c>
      <c r="C104" s="101">
        <v>90023101</v>
      </c>
    </row>
    <row r="105" spans="1:3">
      <c r="A105" s="104">
        <v>90023201</v>
      </c>
      <c r="B105" s="99" t="s">
        <v>574</v>
      </c>
      <c r="C105" s="101">
        <v>90023201</v>
      </c>
    </row>
    <row r="106" spans="1:3">
      <c r="A106" s="104">
        <v>90023301</v>
      </c>
      <c r="B106" s="99" t="s">
        <v>575</v>
      </c>
      <c r="C106" s="101">
        <v>90023301</v>
      </c>
    </row>
    <row r="107" spans="1:3">
      <c r="A107" s="104">
        <v>90023401</v>
      </c>
      <c r="B107" s="99" t="s">
        <v>576</v>
      </c>
      <c r="C107" s="101">
        <v>90023401</v>
      </c>
    </row>
    <row r="108" spans="1:3">
      <c r="A108" s="104">
        <v>90023501</v>
      </c>
      <c r="B108" s="99" t="s">
        <v>577</v>
      </c>
      <c r="C108" s="101">
        <v>90023501</v>
      </c>
    </row>
    <row r="109" spans="1:3">
      <c r="A109" s="104">
        <v>90023601</v>
      </c>
      <c r="B109" s="99" t="s">
        <v>578</v>
      </c>
      <c r="C109" s="101">
        <v>90023601</v>
      </c>
    </row>
    <row r="110" spans="1:3">
      <c r="A110" s="104">
        <v>90023701</v>
      </c>
      <c r="B110" s="99" t="s">
        <v>579</v>
      </c>
      <c r="C110" s="101">
        <v>90023701</v>
      </c>
    </row>
    <row r="111" spans="1:3">
      <c r="A111" s="104">
        <v>90023801</v>
      </c>
      <c r="B111" s="99" t="s">
        <v>580</v>
      </c>
      <c r="C111" s="101">
        <v>90023801</v>
      </c>
    </row>
    <row r="112" spans="1:3">
      <c r="A112" s="104">
        <v>90023901</v>
      </c>
      <c r="B112" s="99" t="s">
        <v>581</v>
      </c>
      <c r="C112" s="101">
        <v>90023901</v>
      </c>
    </row>
    <row r="113" spans="1:3">
      <c r="A113" s="104">
        <v>90024001</v>
      </c>
      <c r="B113" s="99" t="s">
        <v>582</v>
      </c>
      <c r="C113" s="101">
        <v>90024001</v>
      </c>
    </row>
    <row r="114" spans="1:3">
      <c r="A114" s="104">
        <v>90024101</v>
      </c>
      <c r="B114" s="99" t="s">
        <v>583</v>
      </c>
      <c r="C114" s="101">
        <v>90024101</v>
      </c>
    </row>
    <row r="115" spans="1:3">
      <c r="A115" s="104">
        <v>90024201</v>
      </c>
      <c r="B115" s="99" t="s">
        <v>584</v>
      </c>
      <c r="C115" s="101">
        <v>90024201</v>
      </c>
    </row>
    <row r="116" spans="1:3">
      <c r="A116" s="104">
        <v>90024301</v>
      </c>
      <c r="B116" s="99" t="s">
        <v>585</v>
      </c>
      <c r="C116" s="101">
        <v>90024301</v>
      </c>
    </row>
    <row r="117" spans="1:3">
      <c r="A117" s="104">
        <v>90024401</v>
      </c>
      <c r="B117" s="99" t="s">
        <v>586</v>
      </c>
      <c r="C117" s="101">
        <v>90024401</v>
      </c>
    </row>
    <row r="118" spans="1:3">
      <c r="A118" s="104">
        <v>90024501</v>
      </c>
      <c r="B118" s="99" t="s">
        <v>587</v>
      </c>
      <c r="C118" s="101">
        <v>90024501</v>
      </c>
    </row>
    <row r="119" spans="1:3">
      <c r="A119" s="104">
        <v>90024601</v>
      </c>
      <c r="B119" s="99" t="s">
        <v>588</v>
      </c>
      <c r="C119" s="101">
        <v>90024601</v>
      </c>
    </row>
    <row r="120" spans="1:3">
      <c r="A120" s="104">
        <v>90024701</v>
      </c>
      <c r="B120" s="99" t="s">
        <v>589</v>
      </c>
      <c r="C120" s="101">
        <v>90024701</v>
      </c>
    </row>
    <row r="121" spans="1:3">
      <c r="A121" s="104">
        <v>90024801</v>
      </c>
      <c r="B121" s="99" t="s">
        <v>590</v>
      </c>
      <c r="C121" s="101">
        <v>90024801</v>
      </c>
    </row>
    <row r="122" spans="1:3">
      <c r="A122" s="104">
        <v>90024901</v>
      </c>
      <c r="B122" s="99" t="s">
        <v>482</v>
      </c>
      <c r="C122" s="101">
        <v>90024901</v>
      </c>
    </row>
    <row r="123" spans="1:3">
      <c r="A123" s="104">
        <v>90025001</v>
      </c>
      <c r="B123" s="99" t="s">
        <v>591</v>
      </c>
      <c r="C123" s="101">
        <v>90025001</v>
      </c>
    </row>
    <row r="124" spans="1:3">
      <c r="A124" s="104">
        <v>90025101</v>
      </c>
      <c r="B124" s="99" t="s">
        <v>592</v>
      </c>
      <c r="C124" s="101">
        <v>90025101</v>
      </c>
    </row>
    <row r="125" spans="1:3">
      <c r="A125" s="104">
        <v>90025201</v>
      </c>
      <c r="B125" s="99" t="s">
        <v>593</v>
      </c>
      <c r="C125" s="101">
        <v>90025201</v>
      </c>
    </row>
    <row r="126" spans="1:3">
      <c r="A126" s="104">
        <v>90025301</v>
      </c>
      <c r="B126" s="99" t="s">
        <v>594</v>
      </c>
      <c r="C126" s="101">
        <v>90025301</v>
      </c>
    </row>
    <row r="127" spans="1:3">
      <c r="A127" s="104">
        <v>90025401</v>
      </c>
      <c r="B127" s="99" t="s">
        <v>595</v>
      </c>
      <c r="C127" s="101">
        <v>90025401</v>
      </c>
    </row>
    <row r="128" spans="1:3">
      <c r="A128" s="104">
        <v>90025601</v>
      </c>
      <c r="B128" s="99" t="s">
        <v>596</v>
      </c>
      <c r="C128" s="101">
        <v>90025601</v>
      </c>
    </row>
    <row r="129" spans="1:3">
      <c r="A129" s="104">
        <v>90025701</v>
      </c>
      <c r="B129" s="99" t="s">
        <v>597</v>
      </c>
      <c r="C129" s="101">
        <v>90025701</v>
      </c>
    </row>
    <row r="130" spans="1:3">
      <c r="A130" s="104">
        <v>90025801</v>
      </c>
      <c r="B130" s="99" t="s">
        <v>598</v>
      </c>
      <c r="C130" s="101">
        <v>90025801</v>
      </c>
    </row>
    <row r="131" spans="1:3">
      <c r="A131" s="104">
        <v>90025901</v>
      </c>
      <c r="B131" s="99" t="s">
        <v>599</v>
      </c>
      <c r="C131" s="101">
        <v>90025901</v>
      </c>
    </row>
    <row r="132" spans="1:3">
      <c r="A132" s="104">
        <v>90026001</v>
      </c>
      <c r="B132" s="99" t="s">
        <v>600</v>
      </c>
      <c r="C132" s="101">
        <v>90026001</v>
      </c>
    </row>
    <row r="133" spans="1:3">
      <c r="A133" s="104">
        <v>90026101</v>
      </c>
      <c r="B133" s="99" t="s">
        <v>601</v>
      </c>
      <c r="C133" s="101">
        <v>90026101</v>
      </c>
    </row>
    <row r="134" spans="1:3">
      <c r="A134" s="104">
        <v>90026201</v>
      </c>
      <c r="B134" s="99" t="s">
        <v>602</v>
      </c>
      <c r="C134" s="101">
        <v>90026201</v>
      </c>
    </row>
    <row r="135" spans="1:3">
      <c r="A135" s="104">
        <v>90026301</v>
      </c>
      <c r="B135" s="99" t="s">
        <v>603</v>
      </c>
      <c r="C135" s="101">
        <v>90026301</v>
      </c>
    </row>
    <row r="136" spans="1:3">
      <c r="A136" s="104">
        <v>90026401</v>
      </c>
      <c r="B136" s="99" t="s">
        <v>604</v>
      </c>
      <c r="C136" s="101">
        <v>90026401</v>
      </c>
    </row>
    <row r="137" spans="1:3">
      <c r="A137" s="104">
        <v>90026501</v>
      </c>
      <c r="B137" s="99" t="s">
        <v>605</v>
      </c>
      <c r="C137" s="101">
        <v>90026501</v>
      </c>
    </row>
    <row r="138" spans="1:3">
      <c r="A138" s="104">
        <v>90026601</v>
      </c>
      <c r="B138" s="99" t="s">
        <v>606</v>
      </c>
      <c r="C138" s="101">
        <v>90026601</v>
      </c>
    </row>
    <row r="139" spans="1:3">
      <c r="A139" s="104">
        <v>90026701</v>
      </c>
      <c r="B139" s="99" t="s">
        <v>607</v>
      </c>
      <c r="C139" s="101">
        <v>90026701</v>
      </c>
    </row>
    <row r="140" spans="1:3">
      <c r="A140" s="104">
        <v>90026801</v>
      </c>
      <c r="B140" s="99" t="s">
        <v>608</v>
      </c>
      <c r="C140" s="101">
        <v>90026801</v>
      </c>
    </row>
    <row r="141" spans="1:3">
      <c r="A141" s="104">
        <v>90026901</v>
      </c>
      <c r="B141" s="99" t="s">
        <v>609</v>
      </c>
      <c r="C141" s="101">
        <v>90026901</v>
      </c>
    </row>
    <row r="142" spans="1:3">
      <c r="A142" s="104">
        <v>90027001</v>
      </c>
      <c r="B142" s="99" t="s">
        <v>610</v>
      </c>
      <c r="C142" s="101">
        <v>90027001</v>
      </c>
    </row>
    <row r="143" spans="1:3">
      <c r="A143" s="104">
        <v>90027101</v>
      </c>
      <c r="B143" s="99" t="s">
        <v>611</v>
      </c>
      <c r="C143" s="101">
        <v>90027101</v>
      </c>
    </row>
    <row r="144" spans="1:3">
      <c r="A144" s="104">
        <v>90027201</v>
      </c>
      <c r="B144" s="99" t="s">
        <v>612</v>
      </c>
      <c r="C144" s="101">
        <v>90027201</v>
      </c>
    </row>
    <row r="145" spans="1:3">
      <c r="A145" s="104">
        <v>90027301</v>
      </c>
      <c r="B145" s="99" t="s">
        <v>613</v>
      </c>
      <c r="C145" s="101">
        <v>90027301</v>
      </c>
    </row>
    <row r="146" spans="1:3">
      <c r="A146" s="104">
        <v>90027401</v>
      </c>
      <c r="B146" s="99" t="s">
        <v>614</v>
      </c>
      <c r="C146" s="101">
        <v>90027401</v>
      </c>
    </row>
    <row r="147" spans="1:3">
      <c r="A147" s="104">
        <v>90027501</v>
      </c>
      <c r="B147" s="99" t="s">
        <v>615</v>
      </c>
      <c r="C147" s="101">
        <v>90027501</v>
      </c>
    </row>
    <row r="148" spans="1:3">
      <c r="A148" s="104">
        <v>90027601</v>
      </c>
      <c r="B148" s="99" t="s">
        <v>616</v>
      </c>
      <c r="C148" s="101">
        <v>90027601</v>
      </c>
    </row>
    <row r="149" spans="1:3">
      <c r="A149" s="104">
        <v>90027801</v>
      </c>
      <c r="B149" s="99" t="s">
        <v>617</v>
      </c>
      <c r="C149" s="101">
        <v>90027801</v>
      </c>
    </row>
    <row r="150" spans="1:3">
      <c r="A150" s="104">
        <v>90027901</v>
      </c>
      <c r="B150" s="99" t="s">
        <v>618</v>
      </c>
      <c r="C150" s="101">
        <v>90027901</v>
      </c>
    </row>
    <row r="151" spans="1:3">
      <c r="A151" s="104">
        <v>90028001</v>
      </c>
      <c r="B151" s="99" t="s">
        <v>619</v>
      </c>
      <c r="C151" s="101">
        <v>90028001</v>
      </c>
    </row>
    <row r="152" spans="1:3">
      <c r="A152" s="104">
        <v>90028101</v>
      </c>
      <c r="B152" s="99" t="s">
        <v>620</v>
      </c>
      <c r="C152" s="101">
        <v>90028101</v>
      </c>
    </row>
    <row r="153" spans="1:3">
      <c r="A153" s="104">
        <v>90028201</v>
      </c>
      <c r="B153" s="99" t="s">
        <v>621</v>
      </c>
      <c r="C153" s="101">
        <v>90028201</v>
      </c>
    </row>
    <row r="154" spans="1:3">
      <c r="A154" s="104">
        <v>90028301</v>
      </c>
      <c r="B154" s="99" t="s">
        <v>622</v>
      </c>
      <c r="C154" s="101">
        <v>90028301</v>
      </c>
    </row>
    <row r="155" spans="1:3">
      <c r="A155" s="104">
        <v>90028401</v>
      </c>
      <c r="B155" s="99" t="s">
        <v>623</v>
      </c>
      <c r="C155" s="101">
        <v>90028401</v>
      </c>
    </row>
    <row r="156" spans="1:3">
      <c r="A156" s="104">
        <v>90028501</v>
      </c>
      <c r="B156" s="99" t="s">
        <v>624</v>
      </c>
      <c r="C156" s="101">
        <v>90028501</v>
      </c>
    </row>
    <row r="157" spans="1:3">
      <c r="A157" s="104">
        <v>90028601</v>
      </c>
      <c r="B157" s="99" t="s">
        <v>625</v>
      </c>
      <c r="C157" s="101">
        <v>90028601</v>
      </c>
    </row>
    <row r="158" spans="1:3">
      <c r="A158" s="104">
        <v>90028701</v>
      </c>
      <c r="B158" s="99" t="s">
        <v>626</v>
      </c>
      <c r="C158" s="101">
        <v>90028701</v>
      </c>
    </row>
    <row r="159" spans="1:3">
      <c r="A159" s="104">
        <v>90028801</v>
      </c>
      <c r="B159" s="99" t="s">
        <v>627</v>
      </c>
      <c r="C159" s="101">
        <v>90028801</v>
      </c>
    </row>
    <row r="160" spans="1:3">
      <c r="A160" s="104">
        <v>90028901</v>
      </c>
      <c r="B160" s="99" t="s">
        <v>628</v>
      </c>
      <c r="C160" s="101">
        <v>90028901</v>
      </c>
    </row>
    <row r="161" spans="1:3">
      <c r="A161" s="104">
        <v>90029001</v>
      </c>
      <c r="B161" s="99" t="s">
        <v>629</v>
      </c>
      <c r="C161" s="101">
        <v>90029001</v>
      </c>
    </row>
    <row r="162" spans="1:3">
      <c r="A162" s="104">
        <v>90029101</v>
      </c>
      <c r="B162" s="99" t="s">
        <v>630</v>
      </c>
      <c r="C162" s="101">
        <v>90029101</v>
      </c>
    </row>
    <row r="163" spans="1:3">
      <c r="A163" s="104">
        <v>90029201</v>
      </c>
      <c r="B163" s="99" t="s">
        <v>631</v>
      </c>
      <c r="C163" s="101">
        <v>90029201</v>
      </c>
    </row>
    <row r="164" spans="1:3">
      <c r="A164" s="104">
        <v>90029301</v>
      </c>
      <c r="B164" s="99" t="s">
        <v>632</v>
      </c>
      <c r="C164" s="101">
        <v>90029301</v>
      </c>
    </row>
    <row r="165" spans="1:3">
      <c r="A165" s="104">
        <v>90029401</v>
      </c>
      <c r="B165" s="99" t="s">
        <v>633</v>
      </c>
      <c r="C165" s="101">
        <v>90029401</v>
      </c>
    </row>
    <row r="166" spans="1:3">
      <c r="A166" s="104">
        <v>90029501</v>
      </c>
      <c r="B166" s="99" t="s">
        <v>634</v>
      </c>
      <c r="C166" s="101">
        <v>90029501</v>
      </c>
    </row>
    <row r="167" spans="1:3">
      <c r="A167" s="104">
        <v>90029601</v>
      </c>
      <c r="B167" s="99" t="s">
        <v>635</v>
      </c>
      <c r="C167" s="101">
        <v>90029601</v>
      </c>
    </row>
    <row r="168" spans="1:3">
      <c r="A168" s="104">
        <v>90029701</v>
      </c>
      <c r="B168" s="99" t="s">
        <v>636</v>
      </c>
      <c r="C168" s="101">
        <v>90029701</v>
      </c>
    </row>
    <row r="169" spans="1:3">
      <c r="A169" s="104">
        <v>90029801</v>
      </c>
      <c r="B169" s="99" t="s">
        <v>637</v>
      </c>
      <c r="C169" s="101">
        <v>90029801</v>
      </c>
    </row>
    <row r="170" spans="1:3">
      <c r="A170" s="104">
        <v>90029901</v>
      </c>
      <c r="B170" s="99" t="s">
        <v>638</v>
      </c>
      <c r="C170" s="101">
        <v>90029901</v>
      </c>
    </row>
    <row r="171" spans="1:3">
      <c r="A171" s="104">
        <v>90030001</v>
      </c>
      <c r="B171" s="99" t="s">
        <v>639</v>
      </c>
      <c r="C171" s="101">
        <v>90030001</v>
      </c>
    </row>
    <row r="172" spans="1:3">
      <c r="A172" s="104">
        <v>90030101</v>
      </c>
      <c r="B172" s="99" t="s">
        <v>640</v>
      </c>
      <c r="C172" s="101">
        <v>90030101</v>
      </c>
    </row>
    <row r="173" spans="1:3">
      <c r="A173" s="104">
        <v>90030201</v>
      </c>
      <c r="B173" s="99" t="s">
        <v>641</v>
      </c>
      <c r="C173" s="101">
        <v>90030201</v>
      </c>
    </row>
    <row r="174" spans="1:3">
      <c r="A174" s="104">
        <v>90030301</v>
      </c>
      <c r="B174" s="99" t="s">
        <v>642</v>
      </c>
      <c r="C174" s="101">
        <v>90030301</v>
      </c>
    </row>
    <row r="175" spans="1:3">
      <c r="A175" s="104">
        <v>90030401</v>
      </c>
      <c r="B175" s="99" t="s">
        <v>643</v>
      </c>
      <c r="C175" s="101">
        <v>90030401</v>
      </c>
    </row>
    <row r="176" spans="1:3">
      <c r="A176" s="104">
        <v>90030501</v>
      </c>
      <c r="B176" s="99" t="s">
        <v>644</v>
      </c>
      <c r="C176" s="101">
        <v>90030501</v>
      </c>
    </row>
    <row r="177" spans="1:3">
      <c r="A177" s="104">
        <v>90030601</v>
      </c>
      <c r="B177" s="99" t="s">
        <v>645</v>
      </c>
      <c r="C177" s="101">
        <v>90030601</v>
      </c>
    </row>
    <row r="178" spans="1:3">
      <c r="A178" s="104">
        <v>90030701</v>
      </c>
      <c r="B178" s="99" t="s">
        <v>646</v>
      </c>
      <c r="C178" s="101">
        <v>90030701</v>
      </c>
    </row>
    <row r="179" spans="1:3">
      <c r="A179" s="104">
        <v>90030801</v>
      </c>
      <c r="B179" s="99" t="s">
        <v>647</v>
      </c>
      <c r="C179" s="101">
        <v>90030801</v>
      </c>
    </row>
    <row r="180" spans="1:3">
      <c r="A180" s="104">
        <v>90030901</v>
      </c>
      <c r="B180" s="99" t="s">
        <v>648</v>
      </c>
      <c r="C180" s="101">
        <v>90030901</v>
      </c>
    </row>
    <row r="181" spans="1:3">
      <c r="A181" s="104">
        <v>90031001</v>
      </c>
      <c r="B181" s="99" t="s">
        <v>649</v>
      </c>
      <c r="C181" s="101">
        <v>90031001</v>
      </c>
    </row>
    <row r="182" spans="1:3">
      <c r="A182" s="104">
        <v>90031101</v>
      </c>
      <c r="B182" s="99" t="s">
        <v>650</v>
      </c>
      <c r="C182" s="101">
        <v>90031101</v>
      </c>
    </row>
    <row r="183" spans="1:3">
      <c r="A183" s="104">
        <v>90031201</v>
      </c>
      <c r="B183" s="99" t="s">
        <v>651</v>
      </c>
      <c r="C183" s="101">
        <v>90031201</v>
      </c>
    </row>
    <row r="184" spans="1:3">
      <c r="A184" s="104">
        <v>90031301</v>
      </c>
      <c r="B184" s="99" t="s">
        <v>652</v>
      </c>
      <c r="C184" s="101">
        <v>90031301</v>
      </c>
    </row>
    <row r="185" spans="1:3">
      <c r="A185" s="104">
        <v>90031401</v>
      </c>
      <c r="B185" s="99" t="s">
        <v>653</v>
      </c>
      <c r="C185" s="101">
        <v>90031401</v>
      </c>
    </row>
    <row r="186" spans="1:3">
      <c r="A186" s="104">
        <v>90031501</v>
      </c>
      <c r="B186" s="99" t="s">
        <v>654</v>
      </c>
      <c r="C186" s="101">
        <v>90031501</v>
      </c>
    </row>
    <row r="187" spans="1:3">
      <c r="A187" s="104">
        <v>90031601</v>
      </c>
      <c r="B187" s="99" t="s">
        <v>655</v>
      </c>
      <c r="C187" s="101">
        <v>90031601</v>
      </c>
    </row>
    <row r="188" spans="1:3">
      <c r="A188" s="104">
        <v>90031701</v>
      </c>
      <c r="B188" s="99" t="s">
        <v>656</v>
      </c>
      <c r="C188" s="101">
        <v>90031701</v>
      </c>
    </row>
    <row r="189" spans="1:3">
      <c r="A189" s="104">
        <v>90031801</v>
      </c>
      <c r="B189" s="99" t="s">
        <v>657</v>
      </c>
      <c r="C189" s="101">
        <v>90031801</v>
      </c>
    </row>
    <row r="190" spans="1:3">
      <c r="A190" s="104">
        <v>90031901</v>
      </c>
      <c r="B190" s="99" t="s">
        <v>658</v>
      </c>
      <c r="C190" s="101">
        <v>90031901</v>
      </c>
    </row>
    <row r="191" spans="1:3">
      <c r="A191" s="104">
        <v>90032001</v>
      </c>
      <c r="B191" s="99" t="s">
        <v>659</v>
      </c>
      <c r="C191" s="101">
        <v>90032001</v>
      </c>
    </row>
    <row r="192" spans="1:3">
      <c r="A192" s="104">
        <v>90032101</v>
      </c>
      <c r="B192" s="99" t="s">
        <v>660</v>
      </c>
      <c r="C192" s="101">
        <v>90032101</v>
      </c>
    </row>
    <row r="193" spans="1:3">
      <c r="A193" s="104">
        <v>90032201</v>
      </c>
      <c r="B193" s="99" t="s">
        <v>661</v>
      </c>
      <c r="C193" s="101">
        <v>90032201</v>
      </c>
    </row>
    <row r="194" spans="1:3">
      <c r="A194" s="104">
        <v>90032301</v>
      </c>
      <c r="B194" s="99" t="s">
        <v>662</v>
      </c>
      <c r="C194" s="101">
        <v>90032301</v>
      </c>
    </row>
    <row r="195" spans="1:3">
      <c r="A195" s="104">
        <v>90032401</v>
      </c>
      <c r="B195" s="99" t="s">
        <v>663</v>
      </c>
      <c r="C195" s="101">
        <v>90032401</v>
      </c>
    </row>
    <row r="196" spans="1:3">
      <c r="A196" s="104">
        <v>90032501</v>
      </c>
      <c r="B196" s="99" t="s">
        <v>664</v>
      </c>
      <c r="C196" s="101">
        <v>90032501</v>
      </c>
    </row>
    <row r="197" spans="1:3">
      <c r="A197" s="104">
        <v>90032601</v>
      </c>
      <c r="B197" s="99" t="s">
        <v>665</v>
      </c>
      <c r="C197" s="101">
        <v>90032601</v>
      </c>
    </row>
    <row r="198" spans="1:3">
      <c r="A198" s="104">
        <v>90032701</v>
      </c>
      <c r="B198" s="99" t="s">
        <v>666</v>
      </c>
      <c r="C198" s="101">
        <v>90032701</v>
      </c>
    </row>
    <row r="199" spans="1:3">
      <c r="A199" s="104">
        <v>90032801</v>
      </c>
      <c r="B199" s="99" t="s">
        <v>667</v>
      </c>
      <c r="C199" s="101">
        <v>90032801</v>
      </c>
    </row>
    <row r="200" spans="1:3">
      <c r="A200" s="104">
        <v>90032901</v>
      </c>
      <c r="B200" s="99" t="s">
        <v>668</v>
      </c>
      <c r="C200" s="101">
        <v>90032901</v>
      </c>
    </row>
    <row r="201" spans="1:3">
      <c r="A201" s="104">
        <v>90033001</v>
      </c>
      <c r="B201" s="99" t="s">
        <v>669</v>
      </c>
      <c r="C201" s="101">
        <v>90033001</v>
      </c>
    </row>
    <row r="202" spans="1:3">
      <c r="A202" s="104">
        <v>90033101</v>
      </c>
      <c r="B202" s="99" t="s">
        <v>670</v>
      </c>
      <c r="C202" s="101">
        <v>90033101</v>
      </c>
    </row>
    <row r="203" spans="1:3">
      <c r="A203" s="104">
        <v>90033201</v>
      </c>
      <c r="B203" s="99" t="s">
        <v>671</v>
      </c>
      <c r="C203" s="101">
        <v>90033201</v>
      </c>
    </row>
    <row r="204" spans="1:3">
      <c r="A204" s="104">
        <v>90033301</v>
      </c>
      <c r="B204" s="99" t="s">
        <v>672</v>
      </c>
      <c r="C204" s="101">
        <v>90033301</v>
      </c>
    </row>
    <row r="205" spans="1:3">
      <c r="A205" s="104">
        <v>90033401</v>
      </c>
      <c r="B205" s="99" t="s">
        <v>673</v>
      </c>
      <c r="C205" s="101">
        <v>90033401</v>
      </c>
    </row>
    <row r="206" spans="1:3">
      <c r="A206" s="104">
        <v>90033501</v>
      </c>
      <c r="B206" s="99" t="s">
        <v>674</v>
      </c>
      <c r="C206" s="101">
        <v>90033501</v>
      </c>
    </row>
    <row r="207" spans="1:3">
      <c r="A207" s="104">
        <v>90033601</v>
      </c>
      <c r="B207" s="99" t="s">
        <v>675</v>
      </c>
      <c r="C207" s="101">
        <v>90033601</v>
      </c>
    </row>
    <row r="208" spans="1:3">
      <c r="A208" s="104">
        <v>90033701</v>
      </c>
      <c r="B208" s="99" t="s">
        <v>676</v>
      </c>
      <c r="C208" s="101">
        <v>90033701</v>
      </c>
    </row>
    <row r="209" spans="1:3">
      <c r="A209" s="104">
        <v>90033801</v>
      </c>
      <c r="B209" s="99" t="s">
        <v>677</v>
      </c>
      <c r="C209" s="101">
        <v>90033801</v>
      </c>
    </row>
    <row r="210" spans="1:3">
      <c r="A210" s="104">
        <v>90033901</v>
      </c>
      <c r="B210" s="99" t="s">
        <v>678</v>
      </c>
      <c r="C210" s="101">
        <v>90033901</v>
      </c>
    </row>
    <row r="211" spans="1:3">
      <c r="A211" s="104">
        <v>90034001</v>
      </c>
      <c r="B211" s="99" t="s">
        <v>679</v>
      </c>
      <c r="C211" s="101">
        <v>90034001</v>
      </c>
    </row>
    <row r="212" spans="1:3">
      <c r="A212" s="104">
        <v>90034101</v>
      </c>
      <c r="B212" s="99" t="s">
        <v>680</v>
      </c>
      <c r="C212" s="101">
        <v>90034101</v>
      </c>
    </row>
    <row r="213" spans="1:3">
      <c r="A213" s="104">
        <v>90034201</v>
      </c>
      <c r="B213" s="99" t="s">
        <v>681</v>
      </c>
      <c r="C213" s="101">
        <v>90034201</v>
      </c>
    </row>
    <row r="214" spans="1:3">
      <c r="A214" s="104">
        <v>90034301</v>
      </c>
      <c r="B214" s="99" t="s">
        <v>682</v>
      </c>
      <c r="C214" s="101">
        <v>90034301</v>
      </c>
    </row>
    <row r="215" spans="1:3">
      <c r="A215" s="104">
        <v>90034501</v>
      </c>
      <c r="B215" s="99" t="s">
        <v>683</v>
      </c>
      <c r="C215" s="101">
        <v>90034501</v>
      </c>
    </row>
    <row r="216" spans="1:3">
      <c r="A216" s="104">
        <v>90034601</v>
      </c>
      <c r="B216" s="99" t="s">
        <v>684</v>
      </c>
      <c r="C216" s="101">
        <v>90034601</v>
      </c>
    </row>
    <row r="217" spans="1:3">
      <c r="A217" s="104">
        <v>90034701</v>
      </c>
      <c r="B217" s="99" t="s">
        <v>685</v>
      </c>
      <c r="C217" s="101">
        <v>90034701</v>
      </c>
    </row>
    <row r="218" spans="1:3">
      <c r="A218" s="104">
        <v>90034801</v>
      </c>
      <c r="B218" s="99" t="s">
        <v>686</v>
      </c>
      <c r="C218" s="101">
        <v>90034801</v>
      </c>
    </row>
    <row r="219" spans="1:3">
      <c r="A219" s="104">
        <v>90034901</v>
      </c>
      <c r="B219" s="99" t="s">
        <v>687</v>
      </c>
      <c r="C219" s="101">
        <v>90034901</v>
      </c>
    </row>
    <row r="220" spans="1:3">
      <c r="A220" s="104">
        <v>90035001</v>
      </c>
      <c r="B220" s="99" t="s">
        <v>688</v>
      </c>
      <c r="C220" s="101">
        <v>90035001</v>
      </c>
    </row>
    <row r="221" spans="1:3">
      <c r="A221" s="104">
        <v>90035101</v>
      </c>
      <c r="B221" s="99" t="s">
        <v>689</v>
      </c>
      <c r="C221" s="101">
        <v>90035101</v>
      </c>
    </row>
    <row r="222" spans="1:3">
      <c r="A222" s="104">
        <v>90035201</v>
      </c>
      <c r="B222" s="99" t="s">
        <v>690</v>
      </c>
      <c r="C222" s="101">
        <v>90035201</v>
      </c>
    </row>
    <row r="223" spans="1:3">
      <c r="A223" s="104">
        <v>90035301</v>
      </c>
      <c r="B223" s="99" t="s">
        <v>691</v>
      </c>
      <c r="C223" s="101">
        <v>90035301</v>
      </c>
    </row>
    <row r="224" spans="1:3">
      <c r="A224" s="104">
        <v>90035401</v>
      </c>
      <c r="B224" s="99" t="s">
        <v>692</v>
      </c>
      <c r="C224" s="101">
        <v>90035401</v>
      </c>
    </row>
    <row r="225" spans="1:3">
      <c r="A225" s="104">
        <v>90035501</v>
      </c>
      <c r="B225" s="99" t="s">
        <v>693</v>
      </c>
      <c r="C225" s="101">
        <v>90035501</v>
      </c>
    </row>
    <row r="226" spans="1:3">
      <c r="A226" s="104">
        <v>90035601</v>
      </c>
      <c r="B226" s="99" t="s">
        <v>694</v>
      </c>
      <c r="C226" s="101">
        <v>90035601</v>
      </c>
    </row>
    <row r="227" spans="1:3">
      <c r="A227" s="104">
        <v>90035701</v>
      </c>
      <c r="B227" s="99" t="s">
        <v>695</v>
      </c>
      <c r="C227" s="101">
        <v>90035701</v>
      </c>
    </row>
    <row r="228" spans="1:3">
      <c r="A228" s="104">
        <v>90035801</v>
      </c>
      <c r="B228" s="99" t="s">
        <v>696</v>
      </c>
      <c r="C228" s="101">
        <v>90035801</v>
      </c>
    </row>
    <row r="229" spans="1:3">
      <c r="A229" s="104">
        <v>90035901</v>
      </c>
      <c r="B229" s="99" t="s">
        <v>697</v>
      </c>
      <c r="C229" s="101">
        <v>90035901</v>
      </c>
    </row>
    <row r="230" spans="1:3">
      <c r="A230" s="104">
        <v>90036001</v>
      </c>
      <c r="B230" s="99" t="s">
        <v>698</v>
      </c>
      <c r="C230" s="101">
        <v>90036001</v>
      </c>
    </row>
    <row r="231" spans="1:3">
      <c r="A231" s="104">
        <v>90036101</v>
      </c>
      <c r="B231" s="99" t="s">
        <v>699</v>
      </c>
      <c r="C231" s="101">
        <v>90036101</v>
      </c>
    </row>
    <row r="232" spans="1:3">
      <c r="A232" s="104">
        <v>90036201</v>
      </c>
      <c r="B232" s="99" t="s">
        <v>700</v>
      </c>
      <c r="C232" s="101">
        <v>90036201</v>
      </c>
    </row>
    <row r="233" spans="1:3">
      <c r="A233" s="104">
        <v>90036301</v>
      </c>
      <c r="B233" s="99" t="s">
        <v>701</v>
      </c>
      <c r="C233" s="101">
        <v>90036301</v>
      </c>
    </row>
    <row r="234" spans="1:3">
      <c r="A234" s="104">
        <v>90036401</v>
      </c>
      <c r="B234" s="99" t="s">
        <v>702</v>
      </c>
      <c r="C234" s="101">
        <v>90036401</v>
      </c>
    </row>
    <row r="235" spans="1:3">
      <c r="A235" s="104">
        <v>90036501</v>
      </c>
      <c r="B235" s="99" t="s">
        <v>703</v>
      </c>
      <c r="C235" s="101">
        <v>90036501</v>
      </c>
    </row>
    <row r="236" spans="1:3">
      <c r="A236" s="104">
        <v>90036601</v>
      </c>
      <c r="B236" s="99" t="s">
        <v>704</v>
      </c>
      <c r="C236" s="101">
        <v>90036601</v>
      </c>
    </row>
    <row r="237" spans="1:3">
      <c r="A237" s="104">
        <v>90036701</v>
      </c>
      <c r="B237" s="99" t="s">
        <v>705</v>
      </c>
      <c r="C237" s="101">
        <v>90036701</v>
      </c>
    </row>
    <row r="238" spans="1:3">
      <c r="A238" s="104">
        <v>90036801</v>
      </c>
      <c r="B238" s="99" t="s">
        <v>706</v>
      </c>
      <c r="C238" s="101">
        <v>90036801</v>
      </c>
    </row>
    <row r="239" spans="1:3">
      <c r="A239" s="104">
        <v>90036901</v>
      </c>
      <c r="B239" s="99" t="s">
        <v>707</v>
      </c>
      <c r="C239" s="101">
        <v>90036901</v>
      </c>
    </row>
    <row r="240" spans="1:3">
      <c r="A240" s="104">
        <v>90037101</v>
      </c>
      <c r="B240" s="99" t="s">
        <v>708</v>
      </c>
      <c r="C240" s="101">
        <v>90037101</v>
      </c>
    </row>
    <row r="241" spans="1:3">
      <c r="A241" s="104">
        <v>90037201</v>
      </c>
      <c r="B241" s="99" t="s">
        <v>709</v>
      </c>
      <c r="C241" s="101">
        <v>90037201</v>
      </c>
    </row>
    <row r="242" spans="1:3">
      <c r="A242" s="104">
        <v>90037301</v>
      </c>
      <c r="B242" s="99" t="s">
        <v>710</v>
      </c>
      <c r="C242" s="101">
        <v>90037301</v>
      </c>
    </row>
    <row r="243" spans="1:3">
      <c r="A243" s="104">
        <v>90037401</v>
      </c>
      <c r="B243" s="99" t="s">
        <v>711</v>
      </c>
      <c r="C243" s="101">
        <v>90037401</v>
      </c>
    </row>
    <row r="244" spans="1:3">
      <c r="A244" s="104">
        <v>90037501</v>
      </c>
      <c r="B244" s="99" t="s">
        <v>712</v>
      </c>
      <c r="C244" s="101">
        <v>90037501</v>
      </c>
    </row>
    <row r="245" spans="1:3">
      <c r="A245" s="104">
        <v>90037601</v>
      </c>
      <c r="B245" s="99" t="s">
        <v>713</v>
      </c>
      <c r="C245" s="101">
        <v>90037601</v>
      </c>
    </row>
    <row r="246" spans="1:3">
      <c r="A246" s="104">
        <v>90037701</v>
      </c>
      <c r="B246" s="99" t="s">
        <v>714</v>
      </c>
      <c r="C246" s="101">
        <v>90037701</v>
      </c>
    </row>
    <row r="247" spans="1:3">
      <c r="A247" s="104">
        <v>90037801</v>
      </c>
      <c r="B247" s="99" t="s">
        <v>715</v>
      </c>
      <c r="C247" s="101">
        <v>90037801</v>
      </c>
    </row>
    <row r="248" spans="1:3">
      <c r="A248" s="104">
        <v>90037901</v>
      </c>
      <c r="B248" s="99" t="s">
        <v>716</v>
      </c>
      <c r="C248" s="101">
        <v>90037901</v>
      </c>
    </row>
    <row r="249" spans="1:3">
      <c r="A249" s="104">
        <v>90040101</v>
      </c>
      <c r="B249" s="99" t="s">
        <v>717</v>
      </c>
      <c r="C249" s="101">
        <v>90040101</v>
      </c>
    </row>
    <row r="250" spans="1:3">
      <c r="A250" s="104">
        <v>90040201</v>
      </c>
      <c r="B250" s="99" t="s">
        <v>718</v>
      </c>
      <c r="C250" s="101">
        <v>90040201</v>
      </c>
    </row>
    <row r="251" spans="1:3">
      <c r="A251" s="104">
        <v>90040301</v>
      </c>
      <c r="B251" s="99" t="s">
        <v>719</v>
      </c>
      <c r="C251" s="101">
        <v>90040301</v>
      </c>
    </row>
    <row r="252" spans="1:3">
      <c r="A252" s="104">
        <v>90040401</v>
      </c>
      <c r="B252" s="99" t="s">
        <v>720</v>
      </c>
      <c r="C252" s="101">
        <v>90040401</v>
      </c>
    </row>
    <row r="253" spans="1:3">
      <c r="A253" s="104">
        <v>90040501</v>
      </c>
      <c r="B253" s="99" t="s">
        <v>721</v>
      </c>
      <c r="C253" s="101">
        <v>90040501</v>
      </c>
    </row>
    <row r="254" spans="1:3">
      <c r="A254" s="104">
        <v>90040601</v>
      </c>
      <c r="B254" s="99" t="s">
        <v>722</v>
      </c>
      <c r="C254" s="101">
        <v>90040601</v>
      </c>
    </row>
    <row r="255" spans="1:3">
      <c r="A255" s="104">
        <v>90040701</v>
      </c>
      <c r="B255" s="99" t="s">
        <v>723</v>
      </c>
      <c r="C255" s="101">
        <v>90040701</v>
      </c>
    </row>
    <row r="256" spans="1:3">
      <c r="A256" s="104">
        <v>90040801</v>
      </c>
      <c r="B256" s="99" t="s">
        <v>724</v>
      </c>
      <c r="C256" s="101">
        <v>90040801</v>
      </c>
    </row>
    <row r="257" spans="1:3">
      <c r="A257" s="104">
        <v>90040901</v>
      </c>
      <c r="B257" s="99" t="s">
        <v>725</v>
      </c>
      <c r="C257" s="101">
        <v>90040901</v>
      </c>
    </row>
    <row r="258" spans="1:3">
      <c r="A258" s="104">
        <v>90041001</v>
      </c>
      <c r="B258" s="99" t="s">
        <v>726</v>
      </c>
      <c r="C258" s="101">
        <v>90041001</v>
      </c>
    </row>
    <row r="259" spans="1:3">
      <c r="A259" s="104">
        <v>90041101</v>
      </c>
      <c r="B259" s="99" t="s">
        <v>727</v>
      </c>
      <c r="C259" s="101">
        <v>90041101</v>
      </c>
    </row>
    <row r="260" spans="1:3">
      <c r="A260" s="104">
        <v>90041201</v>
      </c>
      <c r="B260" s="99" t="s">
        <v>728</v>
      </c>
      <c r="C260" s="101">
        <v>90041201</v>
      </c>
    </row>
    <row r="261" spans="1:3">
      <c r="A261" s="104">
        <v>90041301</v>
      </c>
      <c r="B261" s="99" t="s">
        <v>729</v>
      </c>
      <c r="C261" s="101">
        <v>90041301</v>
      </c>
    </row>
    <row r="262" spans="1:3">
      <c r="A262" s="104">
        <v>90041401</v>
      </c>
      <c r="B262" s="99" t="s">
        <v>730</v>
      </c>
      <c r="C262" s="101">
        <v>90041401</v>
      </c>
    </row>
    <row r="263" spans="1:3">
      <c r="A263" s="104">
        <v>90041501</v>
      </c>
      <c r="B263" s="99" t="s">
        <v>731</v>
      </c>
      <c r="C263" s="101">
        <v>90041501</v>
      </c>
    </row>
    <row r="264" spans="1:3">
      <c r="A264" s="104">
        <v>90041601</v>
      </c>
      <c r="B264" s="99" t="s">
        <v>732</v>
      </c>
      <c r="C264" s="101">
        <v>90041601</v>
      </c>
    </row>
    <row r="265" spans="1:3">
      <c r="A265" s="104">
        <v>90041701</v>
      </c>
      <c r="B265" s="99" t="s">
        <v>733</v>
      </c>
      <c r="C265" s="101">
        <v>90041701</v>
      </c>
    </row>
    <row r="266" spans="1:3">
      <c r="A266" s="104">
        <v>90041801</v>
      </c>
      <c r="B266" s="99" t="s">
        <v>734</v>
      </c>
      <c r="C266" s="101">
        <v>90041801</v>
      </c>
    </row>
    <row r="267" spans="1:3">
      <c r="A267" s="104">
        <v>90041901</v>
      </c>
      <c r="B267" s="99" t="s">
        <v>735</v>
      </c>
      <c r="C267" s="101">
        <v>90041901</v>
      </c>
    </row>
    <row r="268" spans="1:3">
      <c r="A268" s="104">
        <v>90042001</v>
      </c>
      <c r="B268" s="99" t="s">
        <v>736</v>
      </c>
      <c r="C268" s="101">
        <v>90042001</v>
      </c>
    </row>
    <row r="269" spans="1:3">
      <c r="A269" s="104">
        <v>90042101</v>
      </c>
      <c r="B269" s="99" t="s">
        <v>737</v>
      </c>
      <c r="C269" s="101">
        <v>90042101</v>
      </c>
    </row>
    <row r="270" spans="1:3">
      <c r="A270" s="104">
        <v>90042201</v>
      </c>
      <c r="B270" s="99" t="s">
        <v>738</v>
      </c>
      <c r="C270" s="101">
        <v>90042201</v>
      </c>
    </row>
    <row r="271" spans="1:3">
      <c r="A271" s="104">
        <v>90042301</v>
      </c>
      <c r="B271" s="99" t="s">
        <v>739</v>
      </c>
      <c r="C271" s="101">
        <v>90042301</v>
      </c>
    </row>
    <row r="272" spans="1:3">
      <c r="A272" s="104">
        <v>90042401</v>
      </c>
      <c r="B272" s="99" t="s">
        <v>740</v>
      </c>
      <c r="C272" s="101">
        <v>90042401</v>
      </c>
    </row>
    <row r="273" spans="1:3">
      <c r="A273" s="104">
        <v>90042501</v>
      </c>
      <c r="B273" s="99" t="s">
        <v>741</v>
      </c>
      <c r="C273" s="101">
        <v>90042501</v>
      </c>
    </row>
    <row r="274" spans="1:3">
      <c r="A274" s="104">
        <v>90042601</v>
      </c>
      <c r="B274" s="99" t="s">
        <v>742</v>
      </c>
      <c r="C274" s="101">
        <v>90042601</v>
      </c>
    </row>
    <row r="275" spans="1:3">
      <c r="A275" s="104">
        <v>90042701</v>
      </c>
      <c r="B275" s="99" t="s">
        <v>743</v>
      </c>
      <c r="C275" s="101">
        <v>90042701</v>
      </c>
    </row>
    <row r="276" spans="1:3">
      <c r="A276" s="104">
        <v>90042801</v>
      </c>
      <c r="B276" s="99" t="s">
        <v>744</v>
      </c>
      <c r="C276" s="101">
        <v>90042801</v>
      </c>
    </row>
    <row r="277" spans="1:3">
      <c r="A277" s="104">
        <v>90042901</v>
      </c>
      <c r="B277" s="99" t="s">
        <v>745</v>
      </c>
      <c r="C277" s="101">
        <v>90042901</v>
      </c>
    </row>
    <row r="278" spans="1:3">
      <c r="A278" s="104">
        <v>90043001</v>
      </c>
      <c r="B278" s="99" t="s">
        <v>746</v>
      </c>
      <c r="C278" s="101">
        <v>90043001</v>
      </c>
    </row>
    <row r="279" spans="1:3">
      <c r="A279" s="104">
        <v>90043101</v>
      </c>
      <c r="B279" s="99" t="s">
        <v>747</v>
      </c>
      <c r="C279" s="101">
        <v>90043101</v>
      </c>
    </row>
    <row r="280" spans="1:3">
      <c r="A280" s="104">
        <v>90043201</v>
      </c>
      <c r="B280" s="99" t="s">
        <v>748</v>
      </c>
      <c r="C280" s="101">
        <v>90043201</v>
      </c>
    </row>
    <row r="281" spans="1:3">
      <c r="A281" s="104">
        <v>90043301</v>
      </c>
      <c r="B281" s="99" t="s">
        <v>749</v>
      </c>
      <c r="C281" s="101">
        <v>90043301</v>
      </c>
    </row>
    <row r="282" spans="1:3">
      <c r="A282" s="104">
        <v>90043401</v>
      </c>
      <c r="B282" s="99" t="s">
        <v>750</v>
      </c>
      <c r="C282" s="101">
        <v>90043401</v>
      </c>
    </row>
    <row r="283" spans="1:3">
      <c r="A283" s="104">
        <v>90043501</v>
      </c>
      <c r="B283" s="99" t="s">
        <v>751</v>
      </c>
      <c r="C283" s="101">
        <v>90043501</v>
      </c>
    </row>
    <row r="284" spans="1:3">
      <c r="A284" s="104">
        <v>90043601</v>
      </c>
      <c r="B284" s="99" t="s">
        <v>752</v>
      </c>
      <c r="C284" s="101">
        <v>90043601</v>
      </c>
    </row>
    <row r="285" spans="1:3">
      <c r="A285" s="104">
        <v>90043701</v>
      </c>
      <c r="B285" s="99" t="s">
        <v>753</v>
      </c>
      <c r="C285" s="101">
        <v>90043701</v>
      </c>
    </row>
    <row r="286" spans="1:3">
      <c r="A286" s="104">
        <v>90043801</v>
      </c>
      <c r="B286" s="99" t="s">
        <v>754</v>
      </c>
      <c r="C286" s="101">
        <v>90043801</v>
      </c>
    </row>
    <row r="287" spans="1:3">
      <c r="A287" s="104">
        <v>90043901</v>
      </c>
      <c r="B287" s="99" t="s">
        <v>755</v>
      </c>
      <c r="C287" s="101">
        <v>90043901</v>
      </c>
    </row>
    <row r="288" spans="1:3">
      <c r="A288" s="104">
        <v>90044001</v>
      </c>
      <c r="B288" s="99" t="s">
        <v>756</v>
      </c>
      <c r="C288" s="101">
        <v>90044001</v>
      </c>
    </row>
    <row r="289" spans="1:3">
      <c r="A289" s="104">
        <v>90044101</v>
      </c>
      <c r="B289" s="99" t="s">
        <v>757</v>
      </c>
      <c r="C289" s="101">
        <v>90044101</v>
      </c>
    </row>
    <row r="290" spans="1:3">
      <c r="A290" s="104">
        <v>90044201</v>
      </c>
      <c r="B290" s="99" t="s">
        <v>758</v>
      </c>
      <c r="C290" s="101">
        <v>90044201</v>
      </c>
    </row>
    <row r="291" spans="1:3">
      <c r="A291" s="104">
        <v>90044301</v>
      </c>
      <c r="B291" s="99" t="s">
        <v>759</v>
      </c>
      <c r="C291" s="101">
        <v>90044301</v>
      </c>
    </row>
    <row r="292" spans="1:3">
      <c r="A292" s="104">
        <v>90044401</v>
      </c>
      <c r="B292" s="99" t="s">
        <v>760</v>
      </c>
      <c r="C292" s="101">
        <v>90044401</v>
      </c>
    </row>
    <row r="293" spans="1:3">
      <c r="A293" s="104">
        <v>90044501</v>
      </c>
      <c r="B293" s="99" t="s">
        <v>761</v>
      </c>
      <c r="C293" s="101">
        <v>90044501</v>
      </c>
    </row>
    <row r="294" spans="1:3">
      <c r="A294" s="104">
        <v>90044601</v>
      </c>
      <c r="B294" s="99" t="s">
        <v>762</v>
      </c>
      <c r="C294" s="101">
        <v>90044601</v>
      </c>
    </row>
    <row r="295" spans="1:3">
      <c r="A295" s="104">
        <v>90044701</v>
      </c>
      <c r="B295" s="99" t="s">
        <v>763</v>
      </c>
      <c r="C295" s="101">
        <v>90044701</v>
      </c>
    </row>
    <row r="296" spans="1:3">
      <c r="A296" s="104">
        <v>90044801</v>
      </c>
      <c r="B296" s="99" t="s">
        <v>764</v>
      </c>
      <c r="C296" s="101">
        <v>90044801</v>
      </c>
    </row>
    <row r="297" spans="1:3">
      <c r="A297" s="104">
        <v>90044901</v>
      </c>
      <c r="B297" s="99" t="s">
        <v>765</v>
      </c>
      <c r="C297" s="101">
        <v>90044901</v>
      </c>
    </row>
    <row r="298" spans="1:3">
      <c r="A298" s="104">
        <v>90045001</v>
      </c>
      <c r="B298" s="99" t="s">
        <v>766</v>
      </c>
      <c r="C298" s="101">
        <v>90045001</v>
      </c>
    </row>
    <row r="299" spans="1:3">
      <c r="A299" s="104">
        <v>90045101</v>
      </c>
      <c r="B299" s="99" t="s">
        <v>767</v>
      </c>
      <c r="C299" s="101">
        <v>90045101</v>
      </c>
    </row>
    <row r="300" spans="1:3">
      <c r="A300" s="104">
        <v>90045201</v>
      </c>
      <c r="B300" s="99" t="s">
        <v>768</v>
      </c>
      <c r="C300" s="101">
        <v>90045201</v>
      </c>
    </row>
    <row r="301" spans="1:3">
      <c r="A301" s="104">
        <v>90045301</v>
      </c>
      <c r="B301" s="99" t="s">
        <v>769</v>
      </c>
      <c r="C301" s="101">
        <v>90045301</v>
      </c>
    </row>
    <row r="302" spans="1:3">
      <c r="A302" s="104">
        <v>90045401</v>
      </c>
      <c r="B302" s="99" t="s">
        <v>770</v>
      </c>
      <c r="C302" s="101">
        <v>90045401</v>
      </c>
    </row>
    <row r="303" spans="1:3">
      <c r="A303" s="104">
        <v>90045501</v>
      </c>
      <c r="B303" s="99" t="s">
        <v>771</v>
      </c>
      <c r="C303" s="101">
        <v>90045501</v>
      </c>
    </row>
    <row r="304" spans="1:3">
      <c r="A304" s="104">
        <v>90045601</v>
      </c>
      <c r="B304" s="99" t="s">
        <v>772</v>
      </c>
      <c r="C304" s="101">
        <v>90045601</v>
      </c>
    </row>
    <row r="305" spans="1:3">
      <c r="A305" s="104">
        <v>90045701</v>
      </c>
      <c r="B305" s="99" t="s">
        <v>773</v>
      </c>
      <c r="C305" s="101">
        <v>90045701</v>
      </c>
    </row>
    <row r="306" spans="1:3">
      <c r="A306" s="104">
        <v>90045801</v>
      </c>
      <c r="B306" s="99" t="s">
        <v>774</v>
      </c>
      <c r="C306" s="101">
        <v>90045801</v>
      </c>
    </row>
    <row r="307" spans="1:3">
      <c r="A307" s="104">
        <v>90045901</v>
      </c>
      <c r="B307" s="99" t="s">
        <v>775</v>
      </c>
      <c r="C307" s="101">
        <v>90045901</v>
      </c>
    </row>
    <row r="308" spans="1:3">
      <c r="A308" s="104">
        <v>90046001</v>
      </c>
      <c r="B308" s="99" t="s">
        <v>776</v>
      </c>
      <c r="C308" s="101">
        <v>90046001</v>
      </c>
    </row>
    <row r="309" spans="1:3">
      <c r="A309" s="104">
        <v>90046101</v>
      </c>
      <c r="B309" s="99" t="s">
        <v>777</v>
      </c>
      <c r="C309" s="101">
        <v>90046101</v>
      </c>
    </row>
    <row r="310" spans="1:3">
      <c r="A310" s="104">
        <v>90046201</v>
      </c>
      <c r="B310" s="99" t="s">
        <v>778</v>
      </c>
      <c r="C310" s="101">
        <v>90046201</v>
      </c>
    </row>
    <row r="311" spans="1:3">
      <c r="A311" s="104">
        <v>90046301</v>
      </c>
      <c r="B311" s="99" t="s">
        <v>779</v>
      </c>
      <c r="C311" s="101">
        <v>90046301</v>
      </c>
    </row>
    <row r="312" spans="1:3">
      <c r="A312" s="104">
        <v>90046401</v>
      </c>
      <c r="B312" s="99" t="s">
        <v>780</v>
      </c>
      <c r="C312" s="101">
        <v>90046401</v>
      </c>
    </row>
    <row r="313" spans="1:3">
      <c r="A313" s="104">
        <v>90046501</v>
      </c>
      <c r="B313" s="99" t="s">
        <v>781</v>
      </c>
      <c r="C313" s="101">
        <v>90046501</v>
      </c>
    </row>
    <row r="314" spans="1:3">
      <c r="A314" s="104">
        <v>90046701</v>
      </c>
      <c r="B314" s="99" t="s">
        <v>782</v>
      </c>
      <c r="C314" s="101">
        <v>90046701</v>
      </c>
    </row>
    <row r="315" spans="1:3">
      <c r="A315" s="104">
        <v>90046801</v>
      </c>
      <c r="B315" s="99" t="s">
        <v>783</v>
      </c>
      <c r="C315" s="101">
        <v>90046801</v>
      </c>
    </row>
    <row r="316" spans="1:3">
      <c r="A316" s="104">
        <v>90046901</v>
      </c>
      <c r="B316" s="99" t="s">
        <v>784</v>
      </c>
      <c r="C316" s="101">
        <v>90046901</v>
      </c>
    </row>
    <row r="317" spans="1:3">
      <c r="A317" s="104">
        <v>90047101</v>
      </c>
      <c r="B317" s="99" t="s">
        <v>785</v>
      </c>
      <c r="C317" s="101">
        <v>90047101</v>
      </c>
    </row>
    <row r="318" spans="1:3">
      <c r="A318" s="104">
        <v>90047201</v>
      </c>
      <c r="B318" s="99" t="s">
        <v>786</v>
      </c>
      <c r="C318" s="101">
        <v>90047201</v>
      </c>
    </row>
    <row r="319" spans="1:3">
      <c r="A319" s="104">
        <v>90047301</v>
      </c>
      <c r="B319" s="99" t="s">
        <v>787</v>
      </c>
      <c r="C319" s="101">
        <v>90047301</v>
      </c>
    </row>
    <row r="320" spans="1:3">
      <c r="A320" s="104">
        <v>90047401</v>
      </c>
      <c r="B320" s="99" t="s">
        <v>788</v>
      </c>
      <c r="C320" s="101">
        <v>90047401</v>
      </c>
    </row>
    <row r="321" spans="1:3">
      <c r="A321" s="104">
        <v>90047501</v>
      </c>
      <c r="B321" s="99" t="s">
        <v>789</v>
      </c>
      <c r="C321" s="101">
        <v>90047501</v>
      </c>
    </row>
    <row r="322" spans="1:3">
      <c r="A322" s="104">
        <v>90047601</v>
      </c>
      <c r="B322" s="99" t="s">
        <v>790</v>
      </c>
      <c r="C322" s="101">
        <v>90047601</v>
      </c>
    </row>
    <row r="323" spans="1:3">
      <c r="A323" s="104">
        <v>90047701</v>
      </c>
      <c r="B323" s="99" t="s">
        <v>791</v>
      </c>
      <c r="C323" s="101">
        <v>90047701</v>
      </c>
    </row>
    <row r="324" spans="1:3">
      <c r="A324" s="104">
        <v>90047801</v>
      </c>
      <c r="B324" s="99" t="s">
        <v>792</v>
      </c>
      <c r="C324" s="101">
        <v>90047801</v>
      </c>
    </row>
    <row r="325" spans="1:3">
      <c r="A325" s="104">
        <v>90048001</v>
      </c>
      <c r="B325" s="99" t="s">
        <v>793</v>
      </c>
      <c r="C325" s="101">
        <v>90048001</v>
      </c>
    </row>
    <row r="326" spans="1:3">
      <c r="A326" s="104">
        <v>90048101</v>
      </c>
      <c r="B326" s="99" t="s">
        <v>794</v>
      </c>
      <c r="C326" s="101">
        <v>90048101</v>
      </c>
    </row>
    <row r="327" spans="1:3">
      <c r="A327" s="104">
        <v>90048201</v>
      </c>
      <c r="B327" s="99" t="s">
        <v>795</v>
      </c>
      <c r="C327" s="101">
        <v>90048201</v>
      </c>
    </row>
    <row r="328" spans="1:3">
      <c r="A328" s="104">
        <v>90048301</v>
      </c>
      <c r="B328" s="99" t="s">
        <v>796</v>
      </c>
      <c r="C328" s="101">
        <v>90048301</v>
      </c>
    </row>
    <row r="329" spans="1:3">
      <c r="A329" s="104">
        <v>90048401</v>
      </c>
      <c r="B329" s="99" t="s">
        <v>797</v>
      </c>
      <c r="C329" s="101">
        <v>90048401</v>
      </c>
    </row>
    <row r="330" spans="1:3">
      <c r="A330" s="104">
        <v>90048501</v>
      </c>
      <c r="B330" s="99" t="s">
        <v>798</v>
      </c>
      <c r="C330" s="101">
        <v>90048501</v>
      </c>
    </row>
    <row r="331" spans="1:3">
      <c r="A331" s="104">
        <v>90048601</v>
      </c>
      <c r="B331" s="99" t="s">
        <v>799</v>
      </c>
      <c r="C331" s="101">
        <v>90048601</v>
      </c>
    </row>
    <row r="332" spans="1:3">
      <c r="A332" s="104">
        <v>90048701</v>
      </c>
      <c r="B332" s="99" t="s">
        <v>800</v>
      </c>
      <c r="C332" s="101">
        <v>90048701</v>
      </c>
    </row>
    <row r="333" spans="1:3">
      <c r="A333" s="104">
        <v>90048801</v>
      </c>
      <c r="B333" s="99" t="s">
        <v>801</v>
      </c>
      <c r="C333" s="101">
        <v>90048801</v>
      </c>
    </row>
    <row r="334" spans="1:3">
      <c r="A334" s="104">
        <v>90048901</v>
      </c>
      <c r="B334" s="99" t="s">
        <v>802</v>
      </c>
      <c r="C334" s="101">
        <v>90048901</v>
      </c>
    </row>
    <row r="335" spans="1:3">
      <c r="A335" s="104">
        <v>90049101</v>
      </c>
      <c r="B335" s="99" t="s">
        <v>803</v>
      </c>
      <c r="C335" s="101">
        <v>90049101</v>
      </c>
    </row>
    <row r="336" spans="1:3">
      <c r="A336" s="104">
        <v>90049301</v>
      </c>
      <c r="B336" s="99" t="s">
        <v>804</v>
      </c>
      <c r="C336" s="101">
        <v>90049301</v>
      </c>
    </row>
    <row r="337" spans="1:3">
      <c r="A337" s="104">
        <v>90049401</v>
      </c>
      <c r="B337" s="99" t="s">
        <v>805</v>
      </c>
      <c r="C337" s="101">
        <v>90049401</v>
      </c>
    </row>
    <row r="338" spans="1:3">
      <c r="A338" s="104">
        <v>90049501</v>
      </c>
      <c r="B338" s="99" t="s">
        <v>806</v>
      </c>
      <c r="C338" s="101">
        <v>90049501</v>
      </c>
    </row>
    <row r="339" spans="1:3">
      <c r="A339" s="104">
        <v>90049601</v>
      </c>
      <c r="B339" s="99" t="s">
        <v>807</v>
      </c>
      <c r="C339" s="101">
        <v>90049601</v>
      </c>
    </row>
    <row r="340" spans="1:3">
      <c r="A340" s="104">
        <v>90049701</v>
      </c>
      <c r="B340" s="99" t="s">
        <v>808</v>
      </c>
      <c r="C340" s="101">
        <v>90049701</v>
      </c>
    </row>
    <row r="341" spans="1:3">
      <c r="A341" s="104">
        <v>90049801</v>
      </c>
      <c r="B341" s="99" t="s">
        <v>809</v>
      </c>
      <c r="C341" s="101">
        <v>90049801</v>
      </c>
    </row>
    <row r="342" spans="1:3">
      <c r="A342" s="104">
        <v>90049901</v>
      </c>
      <c r="B342" s="99" t="s">
        <v>810</v>
      </c>
      <c r="C342" s="101">
        <v>90049901</v>
      </c>
    </row>
    <row r="343" spans="1:3">
      <c r="A343" s="104">
        <v>90050001</v>
      </c>
      <c r="B343" s="99" t="s">
        <v>811</v>
      </c>
      <c r="C343" s="101">
        <v>90050001</v>
      </c>
    </row>
    <row r="344" spans="1:3">
      <c r="A344" s="104">
        <v>90050101</v>
      </c>
      <c r="B344" s="99" t="s">
        <v>812</v>
      </c>
      <c r="C344" s="101">
        <v>90050101</v>
      </c>
    </row>
    <row r="345" spans="1:3">
      <c r="A345" s="104">
        <v>90050201</v>
      </c>
      <c r="B345" s="99" t="s">
        <v>813</v>
      </c>
      <c r="C345" s="101">
        <v>90050201</v>
      </c>
    </row>
    <row r="346" spans="1:3">
      <c r="A346" s="104">
        <v>90050301</v>
      </c>
      <c r="B346" s="99" t="s">
        <v>814</v>
      </c>
      <c r="C346" s="101">
        <v>90050301</v>
      </c>
    </row>
    <row r="347" spans="1:3">
      <c r="A347" s="104">
        <v>90050401</v>
      </c>
      <c r="B347" s="99" t="s">
        <v>815</v>
      </c>
      <c r="C347" s="101">
        <v>90050401</v>
      </c>
    </row>
    <row r="348" spans="1:3">
      <c r="A348" s="104">
        <v>90050501</v>
      </c>
      <c r="B348" s="99" t="s">
        <v>816</v>
      </c>
      <c r="C348" s="101">
        <v>90050501</v>
      </c>
    </row>
    <row r="349" spans="1:3">
      <c r="A349" s="104">
        <v>90050601</v>
      </c>
      <c r="B349" s="99" t="s">
        <v>817</v>
      </c>
      <c r="C349" s="101">
        <v>90050601</v>
      </c>
    </row>
    <row r="350" spans="1:3">
      <c r="A350" s="104">
        <v>90050701</v>
      </c>
      <c r="B350" s="99" t="s">
        <v>818</v>
      </c>
      <c r="C350" s="101">
        <v>90050701</v>
      </c>
    </row>
    <row r="351" spans="1:3">
      <c r="A351" s="104">
        <v>90050801</v>
      </c>
      <c r="B351" s="99" t="s">
        <v>819</v>
      </c>
      <c r="C351" s="101">
        <v>90050801</v>
      </c>
    </row>
    <row r="352" spans="1:3">
      <c r="A352" s="104">
        <v>90050901</v>
      </c>
      <c r="B352" s="99" t="s">
        <v>820</v>
      </c>
      <c r="C352" s="101">
        <v>90050901</v>
      </c>
    </row>
    <row r="353" spans="1:3">
      <c r="A353" s="104">
        <v>90051001</v>
      </c>
      <c r="B353" s="99" t="s">
        <v>821</v>
      </c>
      <c r="C353" s="101">
        <v>90051001</v>
      </c>
    </row>
    <row r="354" spans="1:3">
      <c r="A354" s="104">
        <v>90051101</v>
      </c>
      <c r="B354" s="99" t="s">
        <v>822</v>
      </c>
      <c r="C354" s="101">
        <v>90051101</v>
      </c>
    </row>
    <row r="355" spans="1:3">
      <c r="A355" s="104">
        <v>90051201</v>
      </c>
      <c r="B355" s="99" t="s">
        <v>823</v>
      </c>
      <c r="C355" s="101">
        <v>90051201</v>
      </c>
    </row>
    <row r="356" spans="1:3">
      <c r="A356" s="104">
        <v>90051301</v>
      </c>
      <c r="B356" s="99" t="s">
        <v>824</v>
      </c>
      <c r="C356" s="101">
        <v>90051301</v>
      </c>
    </row>
    <row r="357" spans="1:3">
      <c r="A357" s="104">
        <v>90051401</v>
      </c>
      <c r="B357" s="99" t="s">
        <v>825</v>
      </c>
      <c r="C357" s="101">
        <v>90051401</v>
      </c>
    </row>
    <row r="358" spans="1:3">
      <c r="A358" s="104">
        <v>90051501</v>
      </c>
      <c r="B358" s="99" t="s">
        <v>826</v>
      </c>
      <c r="C358" s="101">
        <v>90051501</v>
      </c>
    </row>
    <row r="359" spans="1:3">
      <c r="A359" s="104">
        <v>90051601</v>
      </c>
      <c r="B359" s="99" t="s">
        <v>827</v>
      </c>
      <c r="C359" s="101">
        <v>90051601</v>
      </c>
    </row>
    <row r="360" spans="1:3">
      <c r="A360" s="104">
        <v>90051701</v>
      </c>
      <c r="B360" s="99" t="s">
        <v>828</v>
      </c>
      <c r="C360" s="101">
        <v>90051701</v>
      </c>
    </row>
    <row r="361" spans="1:3">
      <c r="A361" s="104">
        <v>90051801</v>
      </c>
      <c r="B361" s="99" t="s">
        <v>829</v>
      </c>
      <c r="C361" s="101">
        <v>90051801</v>
      </c>
    </row>
    <row r="362" spans="1:3">
      <c r="A362" s="104">
        <v>90051901</v>
      </c>
      <c r="B362" s="99" t="s">
        <v>830</v>
      </c>
      <c r="C362" s="101">
        <v>90051901</v>
      </c>
    </row>
    <row r="363" spans="1:3">
      <c r="A363" s="104">
        <v>90052001</v>
      </c>
      <c r="B363" s="99" t="s">
        <v>831</v>
      </c>
      <c r="C363" s="101">
        <v>90052001</v>
      </c>
    </row>
    <row r="364" spans="1:3">
      <c r="A364" s="104">
        <v>90052101</v>
      </c>
      <c r="B364" s="99" t="s">
        <v>832</v>
      </c>
      <c r="C364" s="101">
        <v>90052101</v>
      </c>
    </row>
    <row r="365" spans="1:3">
      <c r="A365" s="104">
        <v>90052201</v>
      </c>
      <c r="B365" s="99" t="s">
        <v>833</v>
      </c>
      <c r="C365" s="101">
        <v>90052201</v>
      </c>
    </row>
    <row r="366" spans="1:3">
      <c r="A366" s="104">
        <v>90052301</v>
      </c>
      <c r="B366" s="99" t="s">
        <v>834</v>
      </c>
      <c r="C366" s="101">
        <v>90052301</v>
      </c>
    </row>
    <row r="367" spans="1:3">
      <c r="A367" s="104">
        <v>90052401</v>
      </c>
      <c r="B367" s="99" t="s">
        <v>835</v>
      </c>
      <c r="C367" s="101">
        <v>90052401</v>
      </c>
    </row>
    <row r="368" spans="1:3">
      <c r="A368" s="104">
        <v>90052501</v>
      </c>
      <c r="B368" s="99" t="s">
        <v>836</v>
      </c>
      <c r="C368" s="101">
        <v>90052501</v>
      </c>
    </row>
    <row r="369" spans="1:3">
      <c r="A369" s="104">
        <v>90052601</v>
      </c>
      <c r="B369" s="99" t="s">
        <v>837</v>
      </c>
      <c r="C369" s="101">
        <v>90052601</v>
      </c>
    </row>
    <row r="370" spans="1:3">
      <c r="A370" s="104">
        <v>90052701</v>
      </c>
      <c r="B370" s="99" t="s">
        <v>838</v>
      </c>
      <c r="C370" s="101">
        <v>90052701</v>
      </c>
    </row>
    <row r="371" spans="1:3">
      <c r="A371" s="104">
        <v>90052801</v>
      </c>
      <c r="B371" s="99" t="s">
        <v>839</v>
      </c>
      <c r="C371" s="101">
        <v>90052801</v>
      </c>
    </row>
    <row r="372" spans="1:3">
      <c r="A372" s="104">
        <v>90052901</v>
      </c>
      <c r="B372" s="99" t="s">
        <v>840</v>
      </c>
      <c r="C372" s="101">
        <v>90052901</v>
      </c>
    </row>
    <row r="373" spans="1:3">
      <c r="A373" s="104">
        <v>90053001</v>
      </c>
      <c r="B373" s="99" t="s">
        <v>841</v>
      </c>
      <c r="C373" s="101">
        <v>90053001</v>
      </c>
    </row>
    <row r="374" spans="1:3">
      <c r="A374" s="104">
        <v>90053201</v>
      </c>
      <c r="B374" s="99" t="s">
        <v>842</v>
      </c>
      <c r="C374" s="101">
        <v>90053201</v>
      </c>
    </row>
    <row r="375" spans="1:3">
      <c r="A375" s="104">
        <v>90053301</v>
      </c>
      <c r="B375" s="99" t="s">
        <v>843</v>
      </c>
      <c r="C375" s="101">
        <v>90053301</v>
      </c>
    </row>
    <row r="376" spans="1:3">
      <c r="A376" s="104">
        <v>90053401</v>
      </c>
      <c r="B376" s="99" t="s">
        <v>844</v>
      </c>
      <c r="C376" s="101">
        <v>90053401</v>
      </c>
    </row>
    <row r="377" spans="1:3">
      <c r="A377" s="104">
        <v>90053501</v>
      </c>
      <c r="B377" s="99" t="s">
        <v>845</v>
      </c>
      <c r="C377" s="101">
        <v>90053501</v>
      </c>
    </row>
    <row r="378" spans="1:3">
      <c r="A378" s="104">
        <v>90053601</v>
      </c>
      <c r="B378" s="99" t="s">
        <v>846</v>
      </c>
      <c r="C378" s="101">
        <v>90053601</v>
      </c>
    </row>
    <row r="379" spans="1:3">
      <c r="A379" s="104">
        <v>90053701</v>
      </c>
      <c r="B379" s="99" t="s">
        <v>847</v>
      </c>
      <c r="C379" s="101">
        <v>90053701</v>
      </c>
    </row>
    <row r="380" spans="1:3">
      <c r="A380" s="104">
        <v>90055001</v>
      </c>
      <c r="B380" s="99" t="s">
        <v>848</v>
      </c>
      <c r="C380" s="101">
        <v>90055001</v>
      </c>
    </row>
    <row r="381" spans="1:3">
      <c r="A381" s="104">
        <v>90055101</v>
      </c>
      <c r="B381" s="99" t="s">
        <v>849</v>
      </c>
      <c r="C381" s="101">
        <v>90055101</v>
      </c>
    </row>
    <row r="382" spans="1:3">
      <c r="A382" s="104">
        <v>90055201</v>
      </c>
      <c r="B382" s="99" t="s">
        <v>850</v>
      </c>
      <c r="C382" s="101">
        <v>90055201</v>
      </c>
    </row>
    <row r="383" spans="1:3">
      <c r="A383" s="104">
        <v>90055301</v>
      </c>
      <c r="B383" s="99" t="s">
        <v>797</v>
      </c>
      <c r="C383" s="101">
        <v>90055301</v>
      </c>
    </row>
    <row r="384" spans="1:3">
      <c r="A384" s="104">
        <v>90055401</v>
      </c>
      <c r="B384" s="99" t="s">
        <v>851</v>
      </c>
      <c r="C384" s="101">
        <v>90055401</v>
      </c>
    </row>
    <row r="385" spans="1:3">
      <c r="A385" s="104">
        <v>90055501</v>
      </c>
      <c r="B385" s="99" t="s">
        <v>852</v>
      </c>
      <c r="C385" s="101">
        <v>90055501</v>
      </c>
    </row>
    <row r="386" spans="1:3">
      <c r="A386" s="104">
        <v>90055601</v>
      </c>
      <c r="B386" s="99" t="s">
        <v>853</v>
      </c>
      <c r="C386" s="101">
        <v>90055601</v>
      </c>
    </row>
    <row r="387" spans="1:3">
      <c r="A387" s="104">
        <v>90055701</v>
      </c>
      <c r="B387" s="99" t="s">
        <v>854</v>
      </c>
      <c r="C387" s="101">
        <v>90055701</v>
      </c>
    </row>
    <row r="388" spans="1:3">
      <c r="A388" s="104">
        <v>90055801</v>
      </c>
      <c r="B388" s="99" t="s">
        <v>855</v>
      </c>
      <c r="C388" s="101">
        <v>90055801</v>
      </c>
    </row>
    <row r="389" spans="1:3">
      <c r="A389" s="104">
        <v>90055901</v>
      </c>
      <c r="B389" s="99" t="s">
        <v>856</v>
      </c>
      <c r="C389" s="101">
        <v>90055901</v>
      </c>
    </row>
    <row r="390" spans="1:3">
      <c r="A390" s="104">
        <v>90056001</v>
      </c>
      <c r="B390" s="99" t="s">
        <v>857</v>
      </c>
      <c r="C390" s="101">
        <v>90056001</v>
      </c>
    </row>
    <row r="391" spans="1:3">
      <c r="A391" s="104">
        <v>90056101</v>
      </c>
      <c r="B391" s="99" t="s">
        <v>858</v>
      </c>
      <c r="C391" s="101">
        <v>90056101</v>
      </c>
    </row>
    <row r="392" spans="1:3">
      <c r="A392" s="104">
        <v>90056201</v>
      </c>
      <c r="B392" s="99" t="s">
        <v>859</v>
      </c>
      <c r="C392" s="101">
        <v>90056201</v>
      </c>
    </row>
    <row r="393" spans="1:3">
      <c r="A393" s="104">
        <v>90056301</v>
      </c>
      <c r="B393" s="99" t="s">
        <v>860</v>
      </c>
      <c r="C393" s="101">
        <v>90056301</v>
      </c>
    </row>
    <row r="394" spans="1:3">
      <c r="A394" s="104">
        <v>90056401</v>
      </c>
      <c r="B394" s="99" t="s">
        <v>861</v>
      </c>
      <c r="C394" s="101">
        <v>90056401</v>
      </c>
    </row>
    <row r="395" spans="1:3">
      <c r="A395" s="104">
        <v>90056501</v>
      </c>
      <c r="B395" s="99" t="s">
        <v>862</v>
      </c>
      <c r="C395" s="101">
        <v>90056501</v>
      </c>
    </row>
    <row r="396" spans="1:3">
      <c r="A396" s="104">
        <v>90056601</v>
      </c>
      <c r="B396" s="99" t="s">
        <v>863</v>
      </c>
      <c r="C396" s="101">
        <v>90056601</v>
      </c>
    </row>
    <row r="397" spans="1:3">
      <c r="A397" s="104">
        <v>90056701</v>
      </c>
      <c r="B397" s="99" t="s">
        <v>864</v>
      </c>
      <c r="C397" s="101">
        <v>90056701</v>
      </c>
    </row>
    <row r="398" spans="1:3">
      <c r="A398" s="104">
        <v>90056801</v>
      </c>
      <c r="B398" s="99" t="s">
        <v>865</v>
      </c>
      <c r="C398" s="101">
        <v>90056801</v>
      </c>
    </row>
    <row r="399" spans="1:3">
      <c r="A399" s="104">
        <v>90056901</v>
      </c>
      <c r="B399" s="99" t="s">
        <v>866</v>
      </c>
      <c r="C399" s="101">
        <v>90056901</v>
      </c>
    </row>
    <row r="400" spans="1:3">
      <c r="A400" s="104">
        <v>90057001</v>
      </c>
      <c r="B400" s="99" t="s">
        <v>867</v>
      </c>
      <c r="C400" s="101">
        <v>90057001</v>
      </c>
    </row>
    <row r="401" spans="1:3">
      <c r="A401" s="104">
        <v>90057101</v>
      </c>
      <c r="B401" s="99" t="s">
        <v>868</v>
      </c>
      <c r="C401" s="101">
        <v>90057101</v>
      </c>
    </row>
    <row r="402" spans="1:3">
      <c r="A402" s="104">
        <v>90057201</v>
      </c>
      <c r="B402" s="99" t="s">
        <v>869</v>
      </c>
      <c r="C402" s="101">
        <v>90057201</v>
      </c>
    </row>
    <row r="403" spans="1:3">
      <c r="A403" s="104">
        <v>90057301</v>
      </c>
      <c r="B403" s="99" t="s">
        <v>870</v>
      </c>
      <c r="C403" s="101">
        <v>90057301</v>
      </c>
    </row>
    <row r="404" spans="1:3">
      <c r="A404" s="104">
        <v>90057401</v>
      </c>
      <c r="B404" s="99" t="s">
        <v>871</v>
      </c>
      <c r="C404" s="101">
        <v>90057401</v>
      </c>
    </row>
    <row r="405" spans="1:3">
      <c r="A405" s="104">
        <v>90057501</v>
      </c>
      <c r="B405" s="99" t="s">
        <v>872</v>
      </c>
      <c r="C405" s="101">
        <v>90057501</v>
      </c>
    </row>
    <row r="406" spans="1:3">
      <c r="A406" s="104">
        <v>90057601</v>
      </c>
      <c r="B406" s="99" t="s">
        <v>873</v>
      </c>
      <c r="C406" s="101">
        <v>90057601</v>
      </c>
    </row>
    <row r="407" spans="1:3">
      <c r="A407" s="104">
        <v>90057701</v>
      </c>
      <c r="B407" s="99" t="s">
        <v>874</v>
      </c>
      <c r="C407" s="101">
        <v>90057701</v>
      </c>
    </row>
    <row r="408" spans="1:3">
      <c r="A408" s="104">
        <v>90057801</v>
      </c>
      <c r="B408" s="99" t="s">
        <v>875</v>
      </c>
      <c r="C408" s="101">
        <v>90057801</v>
      </c>
    </row>
    <row r="409" spans="1:3">
      <c r="A409" s="104">
        <v>90057901</v>
      </c>
      <c r="B409" s="99" t="s">
        <v>876</v>
      </c>
      <c r="C409" s="101">
        <v>90057901</v>
      </c>
    </row>
    <row r="410" spans="1:3">
      <c r="A410" s="104">
        <v>90058001</v>
      </c>
      <c r="B410" s="99" t="s">
        <v>877</v>
      </c>
      <c r="C410" s="101">
        <v>90058001</v>
      </c>
    </row>
    <row r="411" spans="1:3">
      <c r="A411" s="104">
        <v>90058101</v>
      </c>
      <c r="B411" s="99" t="s">
        <v>878</v>
      </c>
      <c r="C411" s="101">
        <v>90058101</v>
      </c>
    </row>
    <row r="412" spans="1:3">
      <c r="A412" s="104">
        <v>90058201</v>
      </c>
      <c r="B412" s="99" t="s">
        <v>879</v>
      </c>
      <c r="C412" s="101">
        <v>90058201</v>
      </c>
    </row>
    <row r="413" spans="1:3">
      <c r="A413" s="104">
        <v>90058301</v>
      </c>
      <c r="B413" s="99" t="s">
        <v>880</v>
      </c>
      <c r="C413" s="101">
        <v>90058301</v>
      </c>
    </row>
    <row r="414" spans="1:3">
      <c r="A414" s="104">
        <v>90058401</v>
      </c>
      <c r="B414" s="99" t="s">
        <v>881</v>
      </c>
      <c r="C414" s="101">
        <v>90058401</v>
      </c>
    </row>
    <row r="415" spans="1:3">
      <c r="A415" s="104">
        <v>90058501</v>
      </c>
      <c r="B415" s="99" t="s">
        <v>882</v>
      </c>
      <c r="C415" s="101">
        <v>90058501</v>
      </c>
    </row>
    <row r="416" spans="1:3">
      <c r="A416" s="104">
        <v>90058601</v>
      </c>
      <c r="B416" s="99" t="s">
        <v>883</v>
      </c>
      <c r="C416" s="101">
        <v>90058601</v>
      </c>
    </row>
    <row r="417" spans="1:3">
      <c r="A417" s="104">
        <v>90058701</v>
      </c>
      <c r="B417" s="99" t="s">
        <v>884</v>
      </c>
      <c r="C417" s="101">
        <v>90058701</v>
      </c>
    </row>
    <row r="418" spans="1:3">
      <c r="A418" s="104">
        <v>90058801</v>
      </c>
      <c r="B418" s="99" t="s">
        <v>885</v>
      </c>
      <c r="C418" s="101">
        <v>90058801</v>
      </c>
    </row>
    <row r="419" spans="1:3">
      <c r="A419" s="104">
        <v>90058901</v>
      </c>
      <c r="B419" s="99" t="s">
        <v>886</v>
      </c>
      <c r="C419" s="101">
        <v>90058901</v>
      </c>
    </row>
    <row r="420" spans="1:3">
      <c r="A420" s="104">
        <v>90059001</v>
      </c>
      <c r="B420" s="99" t="s">
        <v>887</v>
      </c>
      <c r="C420" s="101">
        <v>90059001</v>
      </c>
    </row>
    <row r="421" spans="1:3">
      <c r="A421" s="104">
        <v>90059201</v>
      </c>
      <c r="B421" s="99" t="s">
        <v>888</v>
      </c>
      <c r="C421" s="101">
        <v>90059201</v>
      </c>
    </row>
    <row r="422" spans="1:3">
      <c r="A422" s="104">
        <v>90059301</v>
      </c>
      <c r="B422" s="99" t="s">
        <v>889</v>
      </c>
      <c r="C422" s="101">
        <v>90059301</v>
      </c>
    </row>
    <row r="423" spans="1:3">
      <c r="A423" s="104">
        <v>90059401</v>
      </c>
      <c r="B423" s="99" t="s">
        <v>890</v>
      </c>
      <c r="C423" s="101">
        <v>90059401</v>
      </c>
    </row>
    <row r="424" spans="1:3">
      <c r="A424" s="104">
        <v>90059501</v>
      </c>
      <c r="B424" s="99" t="s">
        <v>891</v>
      </c>
      <c r="C424" s="101">
        <v>90059501</v>
      </c>
    </row>
    <row r="425" spans="1:3">
      <c r="A425" s="104">
        <v>90059601</v>
      </c>
      <c r="B425" s="99" t="s">
        <v>892</v>
      </c>
      <c r="C425" s="101">
        <v>90059601</v>
      </c>
    </row>
    <row r="426" spans="1:3">
      <c r="A426" s="104">
        <v>90059701</v>
      </c>
      <c r="B426" s="99" t="s">
        <v>893</v>
      </c>
      <c r="C426" s="101">
        <v>90059701</v>
      </c>
    </row>
    <row r="427" spans="1:3">
      <c r="A427" s="104">
        <v>90059801</v>
      </c>
      <c r="B427" s="99" t="s">
        <v>571</v>
      </c>
      <c r="C427" s="101">
        <v>90059801</v>
      </c>
    </row>
    <row r="428" spans="1:3">
      <c r="A428" s="104">
        <v>90059901</v>
      </c>
      <c r="B428" s="99" t="s">
        <v>894</v>
      </c>
      <c r="C428" s="101">
        <v>90059901</v>
      </c>
    </row>
    <row r="429" spans="1:3">
      <c r="A429" s="104">
        <v>90060001</v>
      </c>
      <c r="B429" s="99" t="s">
        <v>895</v>
      </c>
      <c r="C429" s="101">
        <v>90060001</v>
      </c>
    </row>
    <row r="430" spans="1:3">
      <c r="A430" s="104">
        <v>90060101</v>
      </c>
      <c r="B430" s="99" t="s">
        <v>896</v>
      </c>
      <c r="C430" s="101">
        <v>90060101</v>
      </c>
    </row>
    <row r="431" spans="1:3">
      <c r="A431" s="104">
        <v>90060201</v>
      </c>
      <c r="B431" s="99" t="s">
        <v>897</v>
      </c>
      <c r="C431" s="101">
        <v>90060201</v>
      </c>
    </row>
    <row r="432" spans="1:3">
      <c r="A432" s="104">
        <v>90060301</v>
      </c>
      <c r="B432" s="99" t="s">
        <v>898</v>
      </c>
      <c r="C432" s="101">
        <v>90060301</v>
      </c>
    </row>
    <row r="433" spans="1:3">
      <c r="A433" s="104">
        <v>90060401</v>
      </c>
      <c r="B433" s="99" t="s">
        <v>899</v>
      </c>
      <c r="C433" s="101">
        <v>90060401</v>
      </c>
    </row>
    <row r="434" spans="1:3">
      <c r="A434" s="104">
        <v>90060501</v>
      </c>
      <c r="B434" s="99" t="s">
        <v>900</v>
      </c>
      <c r="C434" s="101">
        <v>90060501</v>
      </c>
    </row>
    <row r="435" spans="1:3">
      <c r="A435" s="104">
        <v>90060601</v>
      </c>
      <c r="B435" s="99" t="s">
        <v>901</v>
      </c>
      <c r="C435" s="101">
        <v>90060601</v>
      </c>
    </row>
    <row r="436" spans="1:3">
      <c r="A436" s="104">
        <v>90060701</v>
      </c>
      <c r="B436" s="99" t="s">
        <v>902</v>
      </c>
      <c r="C436" s="101">
        <v>90060701</v>
      </c>
    </row>
    <row r="437" spans="1:3">
      <c r="A437" s="104">
        <v>90060801</v>
      </c>
      <c r="B437" s="99" t="s">
        <v>903</v>
      </c>
      <c r="C437" s="101">
        <v>90060801</v>
      </c>
    </row>
    <row r="438" spans="1:3">
      <c r="A438" s="104">
        <v>90060901</v>
      </c>
      <c r="B438" s="99" t="s">
        <v>904</v>
      </c>
      <c r="C438" s="101">
        <v>90060901</v>
      </c>
    </row>
    <row r="439" spans="1:3">
      <c r="A439" s="104">
        <v>90061001</v>
      </c>
      <c r="B439" s="99" t="s">
        <v>905</v>
      </c>
      <c r="C439" s="101">
        <v>90061001</v>
      </c>
    </row>
    <row r="440" spans="1:3">
      <c r="A440" s="104">
        <v>90061101</v>
      </c>
      <c r="B440" s="99" t="s">
        <v>822</v>
      </c>
      <c r="C440" s="101">
        <v>90061101</v>
      </c>
    </row>
    <row r="441" spans="1:3">
      <c r="A441" s="104">
        <v>90061201</v>
      </c>
      <c r="B441" s="99" t="s">
        <v>906</v>
      </c>
      <c r="C441" s="101">
        <v>90061201</v>
      </c>
    </row>
    <row r="442" spans="1:3">
      <c r="A442" s="104">
        <v>90061301</v>
      </c>
      <c r="B442" s="99" t="s">
        <v>907</v>
      </c>
      <c r="C442" s="101">
        <v>90061301</v>
      </c>
    </row>
    <row r="443" spans="1:3">
      <c r="A443" s="104">
        <v>90061401</v>
      </c>
      <c r="B443" s="99" t="s">
        <v>908</v>
      </c>
      <c r="C443" s="101">
        <v>90061401</v>
      </c>
    </row>
    <row r="444" spans="1:3">
      <c r="A444" s="104">
        <v>90061601</v>
      </c>
      <c r="B444" s="99" t="s">
        <v>909</v>
      </c>
      <c r="C444" s="101">
        <v>90061601</v>
      </c>
    </row>
    <row r="445" spans="1:3">
      <c r="A445" s="104">
        <v>90061701</v>
      </c>
      <c r="B445" s="99" t="s">
        <v>910</v>
      </c>
      <c r="C445" s="101">
        <v>90061701</v>
      </c>
    </row>
    <row r="446" spans="1:3">
      <c r="A446" s="104">
        <v>90061801</v>
      </c>
      <c r="B446" s="99" t="s">
        <v>911</v>
      </c>
      <c r="C446" s="101">
        <v>90061801</v>
      </c>
    </row>
    <row r="447" spans="1:3">
      <c r="A447" s="104">
        <v>90061901</v>
      </c>
      <c r="B447" s="99" t="s">
        <v>912</v>
      </c>
      <c r="C447" s="101">
        <v>90061901</v>
      </c>
    </row>
    <row r="448" spans="1:3">
      <c r="A448" s="104">
        <v>90062001</v>
      </c>
      <c r="B448" s="99" t="s">
        <v>913</v>
      </c>
      <c r="C448" s="101">
        <v>90062001</v>
      </c>
    </row>
    <row r="449" spans="1:3">
      <c r="A449" s="104">
        <v>90062101</v>
      </c>
      <c r="B449" s="99" t="s">
        <v>914</v>
      </c>
      <c r="C449" s="101">
        <v>90062101</v>
      </c>
    </row>
    <row r="450" spans="1:3">
      <c r="A450" s="104">
        <v>90062301</v>
      </c>
      <c r="B450" s="99" t="s">
        <v>915</v>
      </c>
      <c r="C450" s="101">
        <v>90062301</v>
      </c>
    </row>
    <row r="451" spans="1:3">
      <c r="A451" s="104">
        <v>90062501</v>
      </c>
      <c r="B451" s="99" t="s">
        <v>916</v>
      </c>
      <c r="C451" s="101">
        <v>90062501</v>
      </c>
    </row>
    <row r="452" spans="1:3">
      <c r="A452" s="104">
        <v>90062601</v>
      </c>
      <c r="B452" s="99" t="s">
        <v>917</v>
      </c>
      <c r="C452" s="101">
        <v>90062601</v>
      </c>
    </row>
    <row r="453" spans="1:3">
      <c r="A453" s="104">
        <v>90062701</v>
      </c>
      <c r="B453" s="99" t="s">
        <v>918</v>
      </c>
      <c r="C453" s="101">
        <v>90062701</v>
      </c>
    </row>
    <row r="454" spans="1:3">
      <c r="A454" s="104">
        <v>90062801</v>
      </c>
      <c r="B454" s="99" t="s">
        <v>919</v>
      </c>
      <c r="C454" s="101">
        <v>90062801</v>
      </c>
    </row>
    <row r="455" spans="1:3">
      <c r="A455" s="104">
        <v>90062901</v>
      </c>
      <c r="B455" s="99" t="s">
        <v>920</v>
      </c>
      <c r="C455" s="101">
        <v>90062901</v>
      </c>
    </row>
    <row r="456" spans="1:3">
      <c r="A456" s="104">
        <v>90063001</v>
      </c>
      <c r="B456" s="99" t="s">
        <v>921</v>
      </c>
      <c r="C456" s="101">
        <v>90063001</v>
      </c>
    </row>
    <row r="457" spans="1:3">
      <c r="A457" s="104">
        <v>90063101</v>
      </c>
      <c r="B457" s="99" t="s">
        <v>922</v>
      </c>
      <c r="C457" s="101">
        <v>90063101</v>
      </c>
    </row>
    <row r="458" spans="1:3">
      <c r="A458" s="104">
        <v>90063201</v>
      </c>
      <c r="B458" s="99" t="s">
        <v>923</v>
      </c>
      <c r="C458" s="101">
        <v>90063201</v>
      </c>
    </row>
    <row r="459" spans="1:3">
      <c r="A459" s="104">
        <v>90063301</v>
      </c>
      <c r="B459" s="99" t="s">
        <v>924</v>
      </c>
      <c r="C459" s="101">
        <v>90063301</v>
      </c>
    </row>
    <row r="460" spans="1:3">
      <c r="A460" s="104">
        <v>90063501</v>
      </c>
      <c r="B460" s="99" t="s">
        <v>925</v>
      </c>
      <c r="C460" s="101">
        <v>90063501</v>
      </c>
    </row>
    <row r="461" spans="1:3">
      <c r="A461" s="104">
        <v>90063601</v>
      </c>
      <c r="B461" s="99" t="s">
        <v>926</v>
      </c>
      <c r="C461" s="101">
        <v>90063601</v>
      </c>
    </row>
    <row r="462" spans="1:3">
      <c r="A462" s="104">
        <v>90063701</v>
      </c>
      <c r="B462" s="99" t="s">
        <v>927</v>
      </c>
      <c r="C462" s="101">
        <v>90063701</v>
      </c>
    </row>
    <row r="463" spans="1:3">
      <c r="A463" s="104">
        <v>90063801</v>
      </c>
      <c r="B463" s="99" t="s">
        <v>928</v>
      </c>
      <c r="C463" s="101">
        <v>90063801</v>
      </c>
    </row>
    <row r="464" spans="1:3">
      <c r="A464" s="104">
        <v>90063901</v>
      </c>
      <c r="B464" s="99" t="s">
        <v>929</v>
      </c>
      <c r="C464" s="101">
        <v>90063901</v>
      </c>
    </row>
    <row r="465" spans="1:3">
      <c r="A465" s="104">
        <v>90064001</v>
      </c>
      <c r="B465" s="99" t="s">
        <v>930</v>
      </c>
      <c r="C465" s="101">
        <v>90064001</v>
      </c>
    </row>
    <row r="466" spans="1:3">
      <c r="A466" s="104">
        <v>90064101</v>
      </c>
      <c r="B466" s="99" t="s">
        <v>931</v>
      </c>
      <c r="C466" s="101">
        <v>90064101</v>
      </c>
    </row>
    <row r="467" spans="1:3">
      <c r="A467" s="104">
        <v>90064201</v>
      </c>
      <c r="B467" s="99" t="s">
        <v>932</v>
      </c>
      <c r="C467" s="101">
        <v>90064201</v>
      </c>
    </row>
    <row r="468" spans="1:3">
      <c r="A468" s="104">
        <v>90080101</v>
      </c>
      <c r="B468" s="99" t="s">
        <v>933</v>
      </c>
      <c r="C468" s="101">
        <v>90080101</v>
      </c>
    </row>
    <row r="469" spans="1:3">
      <c r="A469" s="104">
        <v>90080201</v>
      </c>
      <c r="B469" s="99" t="s">
        <v>934</v>
      </c>
      <c r="C469" s="101">
        <v>90080201</v>
      </c>
    </row>
    <row r="470" spans="1:3">
      <c r="A470" s="104">
        <v>90080301</v>
      </c>
      <c r="B470" s="99" t="s">
        <v>935</v>
      </c>
      <c r="C470" s="101">
        <v>90080301</v>
      </c>
    </row>
    <row r="471" spans="1:3">
      <c r="A471" s="104">
        <v>90080401</v>
      </c>
      <c r="B471" s="99" t="s">
        <v>936</v>
      </c>
      <c r="C471" s="101">
        <v>90080401</v>
      </c>
    </row>
    <row r="472" spans="1:3">
      <c r="A472" s="104">
        <v>90080501</v>
      </c>
      <c r="B472" s="99" t="s">
        <v>937</v>
      </c>
      <c r="C472" s="101">
        <v>90080501</v>
      </c>
    </row>
    <row r="473" spans="1:3">
      <c r="A473" s="104">
        <v>90080601</v>
      </c>
      <c r="B473" s="99" t="s">
        <v>938</v>
      </c>
      <c r="C473" s="101">
        <v>90080601</v>
      </c>
    </row>
    <row r="474" spans="1:3">
      <c r="A474" s="104">
        <v>90080701</v>
      </c>
      <c r="B474" s="99" t="s">
        <v>939</v>
      </c>
      <c r="C474" s="101">
        <v>90080701</v>
      </c>
    </row>
    <row r="475" spans="1:3">
      <c r="A475" s="104">
        <v>90080801</v>
      </c>
      <c r="B475" s="99" t="s">
        <v>940</v>
      </c>
      <c r="C475" s="101">
        <v>90080801</v>
      </c>
    </row>
    <row r="476" spans="1:3">
      <c r="A476" s="104">
        <v>90080901</v>
      </c>
      <c r="B476" s="99" t="s">
        <v>941</v>
      </c>
      <c r="C476" s="101">
        <v>90080901</v>
      </c>
    </row>
    <row r="477" spans="1:3">
      <c r="A477" s="104">
        <v>90081001</v>
      </c>
      <c r="B477" s="99" t="s">
        <v>942</v>
      </c>
      <c r="C477" s="101">
        <v>90081001</v>
      </c>
    </row>
    <row r="478" spans="1:3">
      <c r="A478" s="104">
        <v>90081101</v>
      </c>
      <c r="B478" s="99" t="s">
        <v>943</v>
      </c>
      <c r="C478" s="101">
        <v>90081101</v>
      </c>
    </row>
    <row r="479" spans="1:3">
      <c r="A479" s="104">
        <v>90081201</v>
      </c>
      <c r="B479" s="99" t="s">
        <v>944</v>
      </c>
      <c r="C479" s="101">
        <v>90081201</v>
      </c>
    </row>
    <row r="480" spans="1:3">
      <c r="A480" s="104">
        <v>90081202</v>
      </c>
      <c r="B480" s="99" t="s">
        <v>945</v>
      </c>
      <c r="C480" s="101">
        <v>90081202</v>
      </c>
    </row>
    <row r="481" spans="1:3">
      <c r="A481" s="104">
        <v>90081301</v>
      </c>
      <c r="B481" s="99" t="s">
        <v>946</v>
      </c>
      <c r="C481" s="101">
        <v>90081301</v>
      </c>
    </row>
    <row r="482" spans="1:3">
      <c r="A482" s="104">
        <v>90081401</v>
      </c>
      <c r="B482" s="99" t="s">
        <v>1062</v>
      </c>
      <c r="C482" s="101">
        <v>90081401</v>
      </c>
    </row>
    <row r="483" spans="1:3">
      <c r="A483" s="104">
        <v>90081501</v>
      </c>
      <c r="B483" s="99" t="s">
        <v>947</v>
      </c>
      <c r="C483" s="101">
        <v>90081501</v>
      </c>
    </row>
    <row r="484" spans="1:3">
      <c r="A484" s="104">
        <v>90081601</v>
      </c>
      <c r="B484" s="99" t="s">
        <v>948</v>
      </c>
      <c r="C484" s="101">
        <v>90081601</v>
      </c>
    </row>
    <row r="485" spans="1:3">
      <c r="A485" s="104">
        <v>90081701</v>
      </c>
      <c r="B485" s="99" t="s">
        <v>949</v>
      </c>
      <c r="C485" s="101">
        <v>90081701</v>
      </c>
    </row>
    <row r="486" spans="1:3">
      <c r="A486" s="104">
        <v>90081801</v>
      </c>
      <c r="B486" s="99" t="s">
        <v>950</v>
      </c>
      <c r="C486" s="101">
        <v>90081801</v>
      </c>
    </row>
    <row r="487" spans="1:3">
      <c r="A487" s="104">
        <v>90081901</v>
      </c>
      <c r="B487" s="99" t="s">
        <v>951</v>
      </c>
      <c r="C487" s="101">
        <v>90081901</v>
      </c>
    </row>
    <row r="488" spans="1:3">
      <c r="A488" s="104">
        <v>90082001</v>
      </c>
      <c r="B488" s="99" t="s">
        <v>952</v>
      </c>
      <c r="C488" s="101">
        <v>90082001</v>
      </c>
    </row>
    <row r="489" spans="1:3">
      <c r="A489" s="104">
        <v>90082201</v>
      </c>
      <c r="B489" s="99" t="s">
        <v>953</v>
      </c>
      <c r="C489" s="101">
        <v>90082201</v>
      </c>
    </row>
    <row r="490" spans="1:3">
      <c r="A490" s="104">
        <v>90082301</v>
      </c>
      <c r="B490" s="99" t="s">
        <v>954</v>
      </c>
      <c r="C490" s="101">
        <v>90082301</v>
      </c>
    </row>
    <row r="491" spans="1:3">
      <c r="A491" s="104">
        <v>90082401</v>
      </c>
      <c r="B491" s="99" t="s">
        <v>955</v>
      </c>
      <c r="C491" s="101">
        <v>90082401</v>
      </c>
    </row>
    <row r="492" spans="1:3">
      <c r="A492" s="104">
        <v>90082501</v>
      </c>
      <c r="B492" s="99" t="s">
        <v>956</v>
      </c>
      <c r="C492" s="101">
        <v>90082501</v>
      </c>
    </row>
    <row r="493" spans="1:3">
      <c r="A493" s="104">
        <v>90082601</v>
      </c>
      <c r="B493" s="99" t="s">
        <v>957</v>
      </c>
      <c r="C493" s="101">
        <v>90082601</v>
      </c>
    </row>
    <row r="494" spans="1:3">
      <c r="A494" s="104">
        <v>90082701</v>
      </c>
      <c r="B494" s="99" t="s">
        <v>958</v>
      </c>
      <c r="C494" s="101">
        <v>90082701</v>
      </c>
    </row>
    <row r="495" spans="1:3">
      <c r="A495" s="104">
        <v>90082801</v>
      </c>
      <c r="B495" s="99" t="s">
        <v>959</v>
      </c>
      <c r="C495" s="101">
        <v>90082801</v>
      </c>
    </row>
    <row r="496" spans="1:3">
      <c r="A496" s="104">
        <v>90082901</v>
      </c>
      <c r="B496" s="99" t="s">
        <v>960</v>
      </c>
      <c r="C496" s="101">
        <v>90082901</v>
      </c>
    </row>
    <row r="497" spans="1:3">
      <c r="A497" s="104">
        <v>90083001</v>
      </c>
      <c r="B497" s="99" t="s">
        <v>961</v>
      </c>
      <c r="C497" s="101">
        <v>90083001</v>
      </c>
    </row>
    <row r="498" spans="1:3">
      <c r="A498" s="104">
        <v>90083101</v>
      </c>
      <c r="B498" s="99" t="s">
        <v>962</v>
      </c>
      <c r="C498" s="101">
        <v>90083101</v>
      </c>
    </row>
    <row r="499" spans="1:3">
      <c r="A499" s="104">
        <v>90083201</v>
      </c>
      <c r="B499" s="99" t="s">
        <v>963</v>
      </c>
      <c r="C499" s="101">
        <v>90083201</v>
      </c>
    </row>
    <row r="500" spans="1:3">
      <c r="A500" s="104">
        <v>90083301</v>
      </c>
      <c r="B500" s="99" t="s">
        <v>964</v>
      </c>
      <c r="C500" s="101">
        <v>90083301</v>
      </c>
    </row>
    <row r="501" spans="1:3">
      <c r="A501" s="104">
        <v>90083401</v>
      </c>
      <c r="B501" s="99" t="s">
        <v>965</v>
      </c>
      <c r="C501" s="101">
        <v>90083401</v>
      </c>
    </row>
    <row r="502" spans="1:3">
      <c r="A502" s="104">
        <v>90083501</v>
      </c>
      <c r="B502" s="99" t="s">
        <v>966</v>
      </c>
      <c r="C502" s="101">
        <v>90083501</v>
      </c>
    </row>
    <row r="503" spans="1:3">
      <c r="A503" s="104">
        <v>90083601</v>
      </c>
      <c r="B503" s="99" t="s">
        <v>967</v>
      </c>
      <c r="C503" s="101">
        <v>90083601</v>
      </c>
    </row>
    <row r="504" spans="1:3">
      <c r="A504" s="104">
        <v>90083701</v>
      </c>
      <c r="B504" s="99" t="s">
        <v>968</v>
      </c>
      <c r="C504" s="101">
        <v>90083701</v>
      </c>
    </row>
    <row r="505" spans="1:3">
      <c r="A505" s="104">
        <v>90083801</v>
      </c>
      <c r="B505" s="99" t="s">
        <v>969</v>
      </c>
      <c r="C505" s="101">
        <v>90083801</v>
      </c>
    </row>
    <row r="506" spans="1:3">
      <c r="A506" s="104">
        <v>90083901</v>
      </c>
      <c r="B506" s="99" t="s">
        <v>970</v>
      </c>
      <c r="C506" s="101">
        <v>90083901</v>
      </c>
    </row>
    <row r="507" spans="1:3">
      <c r="A507" s="104">
        <v>90084001</v>
      </c>
      <c r="B507" s="99" t="s">
        <v>971</v>
      </c>
      <c r="C507" s="101">
        <v>90084001</v>
      </c>
    </row>
    <row r="508" spans="1:3">
      <c r="A508" s="104">
        <v>90084101</v>
      </c>
      <c r="B508" s="99" t="s">
        <v>972</v>
      </c>
      <c r="C508" s="101">
        <v>90084101</v>
      </c>
    </row>
    <row r="509" spans="1:3">
      <c r="A509" s="104">
        <v>90084201</v>
      </c>
      <c r="B509" s="99" t="s">
        <v>973</v>
      </c>
      <c r="C509" s="101">
        <v>90084201</v>
      </c>
    </row>
    <row r="510" spans="1:3">
      <c r="A510" s="104">
        <v>90084301</v>
      </c>
      <c r="B510" s="99" t="s">
        <v>974</v>
      </c>
      <c r="C510" s="101">
        <v>90084301</v>
      </c>
    </row>
    <row r="511" spans="1:3">
      <c r="A511" s="104">
        <v>90084401</v>
      </c>
      <c r="B511" s="99" t="s">
        <v>975</v>
      </c>
      <c r="C511" s="101">
        <v>90084401</v>
      </c>
    </row>
    <row r="512" spans="1:3">
      <c r="A512" s="104">
        <v>90084501</v>
      </c>
      <c r="B512" s="99" t="s">
        <v>976</v>
      </c>
      <c r="C512" s="101">
        <v>90084501</v>
      </c>
    </row>
    <row r="513" spans="1:3">
      <c r="A513" s="104">
        <v>90084601</v>
      </c>
      <c r="B513" s="99" t="s">
        <v>977</v>
      </c>
      <c r="C513" s="101">
        <v>90084601</v>
      </c>
    </row>
    <row r="514" spans="1:3">
      <c r="A514" s="104">
        <v>90084701</v>
      </c>
      <c r="B514" s="99" t="s">
        <v>978</v>
      </c>
      <c r="C514" s="101">
        <v>90084701</v>
      </c>
    </row>
    <row r="515" spans="1:3">
      <c r="A515" s="104">
        <v>90084801</v>
      </c>
      <c r="B515" s="99" t="s">
        <v>979</v>
      </c>
      <c r="C515" s="101">
        <v>90084801</v>
      </c>
    </row>
    <row r="516" spans="1:3">
      <c r="A516" s="104">
        <v>90084901</v>
      </c>
      <c r="B516" s="99" t="s">
        <v>980</v>
      </c>
      <c r="C516" s="101">
        <v>90084901</v>
      </c>
    </row>
    <row r="517" spans="1:3">
      <c r="A517" s="104">
        <v>90085001</v>
      </c>
      <c r="B517" s="99" t="s">
        <v>981</v>
      </c>
      <c r="C517" s="101">
        <v>90085001</v>
      </c>
    </row>
    <row r="518" spans="1:3">
      <c r="A518" s="104">
        <v>90085101</v>
      </c>
      <c r="B518" s="99" t="s">
        <v>982</v>
      </c>
      <c r="C518" s="101">
        <v>90085101</v>
      </c>
    </row>
    <row r="519" spans="1:3">
      <c r="A519" s="104">
        <v>90085201</v>
      </c>
      <c r="B519" s="99" t="s">
        <v>983</v>
      </c>
      <c r="C519" s="101">
        <v>90085201</v>
      </c>
    </row>
    <row r="520" spans="1:3">
      <c r="A520" s="104">
        <v>90085301</v>
      </c>
      <c r="B520" s="99" t="s">
        <v>984</v>
      </c>
      <c r="C520" s="101">
        <v>90085301</v>
      </c>
    </row>
    <row r="521" spans="1:3">
      <c r="A521" s="104">
        <v>90085401</v>
      </c>
      <c r="B521" s="99" t="s">
        <v>985</v>
      </c>
      <c r="C521" s="101">
        <v>90085401</v>
      </c>
    </row>
    <row r="522" spans="1:3">
      <c r="A522" s="104">
        <v>90085501</v>
      </c>
      <c r="B522" s="99" t="s">
        <v>986</v>
      </c>
      <c r="C522" s="101">
        <v>90085501</v>
      </c>
    </row>
    <row r="523" spans="1:3">
      <c r="A523" s="104">
        <v>90085601</v>
      </c>
      <c r="B523" s="99" t="s">
        <v>987</v>
      </c>
      <c r="C523" s="101">
        <v>90085601</v>
      </c>
    </row>
    <row r="524" spans="1:3">
      <c r="A524" s="104">
        <v>90085701</v>
      </c>
      <c r="B524" s="99" t="s">
        <v>988</v>
      </c>
      <c r="C524" s="101">
        <v>90085701</v>
      </c>
    </row>
    <row r="525" spans="1:3">
      <c r="A525" s="104">
        <v>90085801</v>
      </c>
      <c r="B525" s="99" t="s">
        <v>989</v>
      </c>
      <c r="C525" s="101">
        <v>90085801</v>
      </c>
    </row>
    <row r="526" spans="1:3">
      <c r="A526" s="104">
        <v>90085901</v>
      </c>
      <c r="B526" s="99" t="s">
        <v>990</v>
      </c>
      <c r="C526" s="101">
        <v>90085901</v>
      </c>
    </row>
    <row r="527" spans="1:3">
      <c r="A527" s="104">
        <v>90086001</v>
      </c>
      <c r="B527" s="99" t="s">
        <v>991</v>
      </c>
      <c r="C527" s="101">
        <v>90086001</v>
      </c>
    </row>
    <row r="528" spans="1:3">
      <c r="A528" s="104">
        <v>90086101</v>
      </c>
      <c r="B528" s="99" t="s">
        <v>992</v>
      </c>
      <c r="C528" s="101">
        <v>90086101</v>
      </c>
    </row>
    <row r="529" spans="1:3">
      <c r="A529" s="104">
        <v>90086201</v>
      </c>
      <c r="B529" s="99" t="s">
        <v>993</v>
      </c>
      <c r="C529" s="101">
        <v>90086201</v>
      </c>
    </row>
    <row r="530" spans="1:3">
      <c r="A530" s="104">
        <v>90086301</v>
      </c>
      <c r="B530" s="99" t="s">
        <v>994</v>
      </c>
      <c r="C530" s="101">
        <v>90086301</v>
      </c>
    </row>
    <row r="531" spans="1:3">
      <c r="A531" s="104">
        <v>90086401</v>
      </c>
      <c r="B531" s="99" t="s">
        <v>995</v>
      </c>
      <c r="C531" s="101">
        <v>90086401</v>
      </c>
    </row>
    <row r="532" spans="1:3">
      <c r="A532" s="104">
        <v>90086402</v>
      </c>
      <c r="B532" s="99" t="s">
        <v>996</v>
      </c>
      <c r="C532" s="101">
        <v>90086402</v>
      </c>
    </row>
    <row r="533" spans="1:3">
      <c r="A533" s="104">
        <v>90086403</v>
      </c>
      <c r="B533" s="99" t="s">
        <v>997</v>
      </c>
      <c r="C533" s="101">
        <v>90086403</v>
      </c>
    </row>
    <row r="534" spans="1:3">
      <c r="A534" s="104">
        <v>90086501</v>
      </c>
      <c r="B534" s="99" t="s">
        <v>998</v>
      </c>
      <c r="C534" s="101">
        <v>90086501</v>
      </c>
    </row>
    <row r="535" spans="1:3">
      <c r="A535" s="104">
        <v>90086601</v>
      </c>
      <c r="B535" s="99" t="s">
        <v>999</v>
      </c>
      <c r="C535" s="101">
        <v>90086601</v>
      </c>
    </row>
    <row r="536" spans="1:3">
      <c r="A536" s="104">
        <v>90090101</v>
      </c>
      <c r="B536" s="99" t="s">
        <v>1000</v>
      </c>
      <c r="C536" s="101">
        <v>90090101</v>
      </c>
    </row>
    <row r="537" spans="1:3">
      <c r="A537" s="104">
        <v>90090201</v>
      </c>
      <c r="B537" s="99" t="s">
        <v>1001</v>
      </c>
      <c r="C537" s="101">
        <v>90090201</v>
      </c>
    </row>
    <row r="538" spans="1:3">
      <c r="A538" s="104">
        <v>90090301</v>
      </c>
      <c r="B538" s="99" t="s">
        <v>1002</v>
      </c>
      <c r="C538" s="101">
        <v>90090301</v>
      </c>
    </row>
    <row r="539" spans="1:3">
      <c r="A539" s="104">
        <v>90090401</v>
      </c>
      <c r="B539" s="99" t="s">
        <v>1003</v>
      </c>
      <c r="C539" s="101">
        <v>90090401</v>
      </c>
    </row>
    <row r="540" spans="1:3">
      <c r="A540" s="104">
        <v>90090501</v>
      </c>
      <c r="B540" s="99" t="s">
        <v>1004</v>
      </c>
      <c r="C540" s="101">
        <v>90090501</v>
      </c>
    </row>
    <row r="541" spans="1:3">
      <c r="A541" s="104">
        <v>90090701</v>
      </c>
      <c r="B541" s="99" t="s">
        <v>1005</v>
      </c>
      <c r="C541" s="101">
        <v>90090701</v>
      </c>
    </row>
    <row r="542" spans="1:3">
      <c r="A542" s="104">
        <v>90090801</v>
      </c>
      <c r="B542" s="99" t="s">
        <v>1006</v>
      </c>
      <c r="C542" s="101">
        <v>90090801</v>
      </c>
    </row>
    <row r="543" spans="1:3">
      <c r="A543" s="104">
        <v>90090901</v>
      </c>
      <c r="B543" s="99" t="s">
        <v>1007</v>
      </c>
      <c r="C543" s="101">
        <v>90090901</v>
      </c>
    </row>
    <row r="544" spans="1:3">
      <c r="A544" s="104">
        <v>91000101</v>
      </c>
      <c r="B544" s="99" t="s">
        <v>1008</v>
      </c>
      <c r="C544" s="101">
        <v>91000101</v>
      </c>
    </row>
    <row r="545" spans="1:3">
      <c r="A545" s="104">
        <v>98000001</v>
      </c>
      <c r="B545" s="99" t="s">
        <v>1009</v>
      </c>
      <c r="C545" s="101">
        <v>98000001</v>
      </c>
    </row>
    <row r="546" spans="1:3">
      <c r="A546" s="102"/>
      <c r="C546" s="102"/>
    </row>
    <row r="547" spans="1:3">
      <c r="A547" s="102"/>
      <c r="C547" s="102"/>
    </row>
    <row r="548" spans="1:3">
      <c r="A548" s="102"/>
      <c r="C548" s="102"/>
    </row>
    <row r="549" spans="1:3">
      <c r="A549" s="102"/>
      <c r="C549" s="102"/>
    </row>
    <row r="550" spans="1:3">
      <c r="A550" s="102"/>
      <c r="C550" s="102"/>
    </row>
    <row r="551" spans="1:3">
      <c r="A551" s="102"/>
      <c r="C551" s="102"/>
    </row>
    <row r="552" spans="1:3">
      <c r="A552" s="102"/>
      <c r="C552" s="102"/>
    </row>
    <row r="553" spans="1:3">
      <c r="A553" s="102"/>
      <c r="C553" s="102"/>
    </row>
    <row r="554" spans="1:3">
      <c r="A554" s="102"/>
      <c r="C554" s="102"/>
    </row>
    <row r="555" spans="1:3">
      <c r="A555" s="102"/>
      <c r="C555" s="102"/>
    </row>
    <row r="556" spans="1:3">
      <c r="A556" s="102"/>
      <c r="C556" s="102"/>
    </row>
    <row r="557" spans="1:3">
      <c r="A557" s="102"/>
      <c r="C557" s="102"/>
    </row>
    <row r="558" spans="1:3">
      <c r="A558" s="102"/>
      <c r="C558" s="102"/>
    </row>
    <row r="559" spans="1:3">
      <c r="A559" s="102"/>
      <c r="C559" s="102"/>
    </row>
    <row r="560" spans="1:3">
      <c r="A560" s="102"/>
      <c r="C560" s="102"/>
    </row>
    <row r="561" spans="1:3">
      <c r="A561" s="102"/>
      <c r="C561" s="102"/>
    </row>
    <row r="562" spans="1:3">
      <c r="A562" s="102"/>
      <c r="C562" s="102"/>
    </row>
    <row r="563" spans="1:3">
      <c r="A563" s="102"/>
      <c r="C563" s="102"/>
    </row>
    <row r="564" spans="1:3">
      <c r="A564" s="102"/>
      <c r="C564" s="102"/>
    </row>
    <row r="565" spans="1:3">
      <c r="A565" s="102"/>
      <c r="C565" s="102"/>
    </row>
    <row r="566" spans="1:3">
      <c r="A566" s="102"/>
      <c r="C566" s="102"/>
    </row>
    <row r="567" spans="1:3">
      <c r="A567" s="102"/>
      <c r="C567" s="102"/>
    </row>
    <row r="568" spans="1:3">
      <c r="A568" s="102"/>
      <c r="C568" s="102"/>
    </row>
    <row r="569" spans="1:3">
      <c r="A569" s="102"/>
      <c r="C569" s="102"/>
    </row>
    <row r="570" spans="1:3">
      <c r="A570" s="102"/>
      <c r="C570" s="102"/>
    </row>
    <row r="571" spans="1:3">
      <c r="A571" s="102"/>
      <c r="C571" s="102"/>
    </row>
    <row r="572" spans="1:3">
      <c r="A572" s="102"/>
      <c r="C572" s="102"/>
    </row>
    <row r="573" spans="1:3">
      <c r="A573" s="102"/>
      <c r="C573" s="102"/>
    </row>
    <row r="574" spans="1:3">
      <c r="A574" s="102"/>
      <c r="C574" s="102"/>
    </row>
    <row r="575" spans="1:3">
      <c r="A575" s="102"/>
      <c r="C575" s="102"/>
    </row>
    <row r="576" spans="1:3">
      <c r="A576" s="102"/>
      <c r="C576" s="102"/>
    </row>
    <row r="577" spans="1:3">
      <c r="A577" s="102"/>
      <c r="C577" s="102"/>
    </row>
    <row r="578" spans="1:3">
      <c r="A578" s="102"/>
      <c r="C578" s="102"/>
    </row>
    <row r="579" spans="1:3">
      <c r="A579" s="102"/>
      <c r="C579" s="102"/>
    </row>
    <row r="580" spans="1:3">
      <c r="A580" s="102"/>
      <c r="C580" s="102"/>
    </row>
    <row r="581" spans="1:3">
      <c r="A581" s="102"/>
      <c r="C581" s="102"/>
    </row>
    <row r="582" spans="1:3">
      <c r="A582" s="102"/>
      <c r="C582" s="102"/>
    </row>
    <row r="583" spans="1:3">
      <c r="A583" s="102"/>
      <c r="C583" s="102"/>
    </row>
    <row r="584" spans="1:3">
      <c r="A584" s="102"/>
      <c r="C584" s="102"/>
    </row>
    <row r="585" spans="1:3">
      <c r="A585" s="102"/>
      <c r="C585" s="102"/>
    </row>
    <row r="586" spans="1:3">
      <c r="A586" s="102"/>
      <c r="C586" s="102"/>
    </row>
    <row r="587" spans="1:3">
      <c r="A587" s="102"/>
      <c r="C587" s="102"/>
    </row>
    <row r="588" spans="1:3">
      <c r="A588" s="102"/>
      <c r="C588" s="102"/>
    </row>
    <row r="589" spans="1:3">
      <c r="A589" s="102"/>
      <c r="C589" s="102"/>
    </row>
    <row r="590" spans="1:3">
      <c r="A590" s="102"/>
      <c r="C590" s="102"/>
    </row>
    <row r="591" spans="1:3">
      <c r="A591" s="102"/>
      <c r="C591" s="102"/>
    </row>
    <row r="592" spans="1:3">
      <c r="A592" s="102"/>
      <c r="C592" s="102"/>
    </row>
    <row r="593" spans="1:3">
      <c r="A593" s="102"/>
      <c r="C593" s="102"/>
    </row>
    <row r="594" spans="1:3">
      <c r="A594" s="102"/>
      <c r="C594" s="102"/>
    </row>
    <row r="595" spans="1:3">
      <c r="A595" s="102"/>
      <c r="C595" s="102"/>
    </row>
    <row r="596" spans="1:3">
      <c r="A596" s="102"/>
      <c r="C596" s="102"/>
    </row>
    <row r="597" spans="1:3">
      <c r="A597" s="102"/>
      <c r="C597" s="102"/>
    </row>
    <row r="598" spans="1:3">
      <c r="A598" s="102"/>
      <c r="C598" s="102"/>
    </row>
    <row r="599" spans="1:3">
      <c r="A599" s="102"/>
      <c r="C599" s="102"/>
    </row>
    <row r="600" spans="1:3">
      <c r="A600" s="102"/>
      <c r="C600" s="102"/>
    </row>
    <row r="601" spans="1:3">
      <c r="A601" s="102"/>
      <c r="C601" s="102"/>
    </row>
    <row r="602" spans="1:3">
      <c r="A602" s="102"/>
      <c r="C602" s="102"/>
    </row>
    <row r="603" spans="1:3">
      <c r="A603" s="102"/>
      <c r="C603" s="102"/>
    </row>
    <row r="604" spans="1:3">
      <c r="A604" s="102"/>
      <c r="C604" s="102"/>
    </row>
    <row r="605" spans="1:3">
      <c r="A605" s="102"/>
      <c r="C605" s="102"/>
    </row>
    <row r="606" spans="1:3">
      <c r="A606" s="102"/>
      <c r="C606" s="102"/>
    </row>
    <row r="607" spans="1:3">
      <c r="A607" s="102"/>
      <c r="C607" s="102"/>
    </row>
    <row r="608" spans="1:3">
      <c r="A608" s="102"/>
      <c r="C608" s="102"/>
    </row>
    <row r="609" spans="1:3">
      <c r="A609" s="102"/>
      <c r="C609" s="102"/>
    </row>
    <row r="610" spans="1:3">
      <c r="A610" s="102"/>
      <c r="C610" s="102"/>
    </row>
    <row r="611" spans="1:3">
      <c r="A611" s="102"/>
      <c r="C611" s="102"/>
    </row>
    <row r="612" spans="1:3">
      <c r="A612" s="102"/>
      <c r="C612" s="102"/>
    </row>
    <row r="613" spans="1:3">
      <c r="A613" s="102"/>
      <c r="C613" s="102"/>
    </row>
    <row r="614" spans="1:3">
      <c r="A614" s="102"/>
      <c r="C614" s="102"/>
    </row>
    <row r="615" spans="1:3">
      <c r="A615" s="102"/>
      <c r="C615" s="102"/>
    </row>
    <row r="616" spans="1:3">
      <c r="A616" s="102"/>
      <c r="C616" s="102"/>
    </row>
    <row r="617" spans="1:3">
      <c r="A617" s="102"/>
      <c r="C617" s="102"/>
    </row>
    <row r="618" spans="1:3">
      <c r="A618" s="102"/>
      <c r="C618" s="102"/>
    </row>
    <row r="619" spans="1:3">
      <c r="A619" s="102"/>
      <c r="C619" s="102"/>
    </row>
    <row r="620" spans="1:3">
      <c r="A620" s="102"/>
      <c r="C620" s="102"/>
    </row>
    <row r="621" spans="1:3">
      <c r="A621" s="102"/>
      <c r="C621" s="102"/>
    </row>
    <row r="622" spans="1:3">
      <c r="A622" s="102"/>
      <c r="C622" s="102"/>
    </row>
    <row r="623" spans="1:3">
      <c r="A623" s="102"/>
      <c r="C623" s="102"/>
    </row>
    <row r="624" spans="1:3">
      <c r="A624" s="102"/>
      <c r="C624" s="102"/>
    </row>
    <row r="625" spans="1:3">
      <c r="A625" s="102"/>
      <c r="C625" s="102"/>
    </row>
    <row r="626" spans="1:3">
      <c r="A626" s="102"/>
      <c r="C626" s="102"/>
    </row>
    <row r="627" spans="1:3">
      <c r="A627" s="102"/>
      <c r="C627" s="102"/>
    </row>
    <row r="628" spans="1:3">
      <c r="A628" s="102"/>
      <c r="C628" s="102"/>
    </row>
    <row r="629" spans="1:3">
      <c r="A629" s="102"/>
      <c r="C629" s="102"/>
    </row>
    <row r="630" spans="1:3">
      <c r="A630" s="102"/>
      <c r="C630" s="102"/>
    </row>
    <row r="631" spans="1:3">
      <c r="A631" s="102"/>
      <c r="C631" s="102"/>
    </row>
    <row r="632" spans="1:3">
      <c r="A632" s="102"/>
      <c r="C632" s="102"/>
    </row>
    <row r="633" spans="1:3">
      <c r="A633" s="102"/>
      <c r="C633" s="102"/>
    </row>
    <row r="634" spans="1:3">
      <c r="A634" s="102"/>
      <c r="C634" s="102"/>
    </row>
    <row r="635" spans="1:3">
      <c r="A635" s="102"/>
      <c r="C635" s="102"/>
    </row>
    <row r="636" spans="1:3">
      <c r="A636" s="102"/>
      <c r="C636" s="102"/>
    </row>
    <row r="637" spans="1:3">
      <c r="A637" s="102"/>
      <c r="C637" s="102"/>
    </row>
    <row r="638" spans="1:3">
      <c r="A638" s="102"/>
      <c r="C638" s="102"/>
    </row>
    <row r="639" spans="1:3">
      <c r="A639" s="102"/>
      <c r="C639" s="102"/>
    </row>
    <row r="640" spans="1:3">
      <c r="A640" s="102"/>
      <c r="C640" s="102"/>
    </row>
    <row r="641" spans="1:3">
      <c r="A641" s="102"/>
      <c r="C641" s="102"/>
    </row>
    <row r="642" spans="1:3">
      <c r="A642" s="102"/>
      <c r="C642" s="102"/>
    </row>
    <row r="643" spans="1:3">
      <c r="A643" s="102"/>
      <c r="C643" s="102"/>
    </row>
    <row r="644" spans="1:3">
      <c r="A644" s="102"/>
      <c r="C644" s="102"/>
    </row>
    <row r="645" spans="1:3">
      <c r="A645" s="102"/>
      <c r="C645" s="102"/>
    </row>
    <row r="646" spans="1:3">
      <c r="A646" s="102"/>
      <c r="C646" s="102"/>
    </row>
    <row r="647" spans="1:3">
      <c r="A647" s="102"/>
      <c r="C647" s="102"/>
    </row>
    <row r="648" spans="1:3">
      <c r="A648" s="102"/>
      <c r="C648" s="102"/>
    </row>
    <row r="649" spans="1:3">
      <c r="A649" s="102"/>
      <c r="C649" s="102"/>
    </row>
    <row r="650" spans="1:3">
      <c r="A650" s="102"/>
      <c r="C650" s="102"/>
    </row>
    <row r="651" spans="1:3">
      <c r="A651" s="102"/>
      <c r="C651" s="102"/>
    </row>
    <row r="652" spans="1:3">
      <c r="A652" s="102"/>
      <c r="C652" s="102"/>
    </row>
    <row r="653" spans="1:3">
      <c r="A653" s="102"/>
      <c r="C653" s="102"/>
    </row>
    <row r="654" spans="1:3">
      <c r="A654" s="102"/>
      <c r="C654" s="102"/>
    </row>
    <row r="655" spans="1:3">
      <c r="A655" s="102"/>
      <c r="C655" s="102"/>
    </row>
    <row r="656" spans="1:3">
      <c r="A656" s="102"/>
      <c r="C656" s="102"/>
    </row>
    <row r="657" spans="1:3">
      <c r="A657" s="102"/>
      <c r="C657" s="102"/>
    </row>
    <row r="658" spans="1:3">
      <c r="A658" s="102"/>
      <c r="C658" s="102"/>
    </row>
    <row r="659" spans="1:3">
      <c r="A659" s="102"/>
      <c r="C659" s="102"/>
    </row>
    <row r="660" spans="1:3">
      <c r="A660" s="102"/>
      <c r="C660" s="102"/>
    </row>
    <row r="661" spans="1:3">
      <c r="A661" s="102"/>
      <c r="C661" s="102"/>
    </row>
    <row r="662" spans="1:3">
      <c r="A662" s="102"/>
      <c r="C662" s="102"/>
    </row>
    <row r="663" spans="1:3">
      <c r="A663" s="102"/>
      <c r="C663" s="102"/>
    </row>
    <row r="664" spans="1:3">
      <c r="A664" s="102"/>
      <c r="C664" s="102"/>
    </row>
    <row r="665" spans="1:3">
      <c r="A665" s="102"/>
      <c r="C665" s="102"/>
    </row>
    <row r="666" spans="1:3">
      <c r="A666" s="102"/>
      <c r="C666" s="102"/>
    </row>
    <row r="667" spans="1:3">
      <c r="A667" s="102"/>
      <c r="C667" s="102"/>
    </row>
    <row r="668" spans="1:3">
      <c r="A668" s="102"/>
      <c r="C668" s="102"/>
    </row>
    <row r="669" spans="1:3">
      <c r="A669" s="102"/>
      <c r="C669" s="102"/>
    </row>
    <row r="670" spans="1:3">
      <c r="A670" s="102"/>
      <c r="C670" s="102"/>
    </row>
    <row r="671" spans="1:3">
      <c r="A671" s="102"/>
      <c r="C671" s="102"/>
    </row>
    <row r="672" spans="1:3">
      <c r="A672" s="102"/>
      <c r="C672" s="102"/>
    </row>
    <row r="673" spans="1:3">
      <c r="A673" s="102"/>
      <c r="C673" s="102"/>
    </row>
    <row r="674" spans="1:3">
      <c r="A674" s="102"/>
      <c r="C674" s="102"/>
    </row>
    <row r="675" spans="1:3">
      <c r="A675" s="102"/>
      <c r="C675" s="102"/>
    </row>
    <row r="676" spans="1:3">
      <c r="A676" s="102"/>
      <c r="C676" s="102"/>
    </row>
    <row r="677" spans="1:3">
      <c r="A677" s="102"/>
      <c r="C677" s="102"/>
    </row>
    <row r="678" spans="1:3">
      <c r="A678" s="102"/>
      <c r="C678" s="102"/>
    </row>
    <row r="679" spans="1:3">
      <c r="A679" s="102"/>
      <c r="C679" s="102"/>
    </row>
    <row r="680" spans="1:3">
      <c r="A680" s="102"/>
      <c r="C680" s="102"/>
    </row>
    <row r="681" spans="1:3">
      <c r="A681" s="102"/>
      <c r="C681" s="102"/>
    </row>
    <row r="682" spans="1:3">
      <c r="A682" s="102"/>
      <c r="C682" s="102"/>
    </row>
    <row r="683" spans="1:3">
      <c r="A683" s="102"/>
      <c r="C683" s="102"/>
    </row>
    <row r="684" spans="1:3">
      <c r="A684" s="102"/>
      <c r="C684" s="102"/>
    </row>
    <row r="685" spans="1:3">
      <c r="A685" s="102"/>
      <c r="C685" s="102"/>
    </row>
    <row r="686" spans="1:3">
      <c r="A686" s="102"/>
      <c r="C686" s="102"/>
    </row>
    <row r="687" spans="1:3">
      <c r="A687" s="102"/>
      <c r="C687" s="102"/>
    </row>
    <row r="688" spans="1:3">
      <c r="A688" s="102"/>
      <c r="C688" s="102"/>
    </row>
    <row r="689" spans="1:3">
      <c r="A689" s="102"/>
      <c r="C689" s="102"/>
    </row>
    <row r="690" spans="1:3">
      <c r="A690" s="102"/>
      <c r="C690" s="102"/>
    </row>
    <row r="691" spans="1:3">
      <c r="A691" s="102"/>
      <c r="C691" s="102"/>
    </row>
    <row r="692" spans="1:3">
      <c r="A692" s="102"/>
      <c r="C692" s="102"/>
    </row>
    <row r="693" spans="1:3">
      <c r="A693" s="102"/>
      <c r="C693" s="102"/>
    </row>
    <row r="694" spans="1:3">
      <c r="A694" s="102"/>
      <c r="C694" s="102"/>
    </row>
    <row r="695" spans="1:3">
      <c r="A695" s="102"/>
      <c r="C695" s="102"/>
    </row>
    <row r="696" spans="1:3">
      <c r="A696" s="102"/>
      <c r="C696" s="102"/>
    </row>
    <row r="697" spans="1:3">
      <c r="A697" s="102"/>
      <c r="C697" s="102"/>
    </row>
    <row r="698" spans="1:3">
      <c r="A698" s="102"/>
      <c r="C698" s="102"/>
    </row>
    <row r="699" spans="1:3">
      <c r="A699" s="102"/>
      <c r="C699" s="102"/>
    </row>
    <row r="700" spans="1:3">
      <c r="A700" s="102"/>
      <c r="C700" s="102"/>
    </row>
    <row r="701" spans="1:3">
      <c r="A701" s="102"/>
      <c r="C701" s="102"/>
    </row>
    <row r="702" spans="1:3">
      <c r="A702" s="102"/>
      <c r="C702" s="102"/>
    </row>
    <row r="703" spans="1:3">
      <c r="A703" s="102"/>
      <c r="C703" s="102"/>
    </row>
    <row r="704" spans="1:3">
      <c r="A704" s="102"/>
      <c r="C704" s="102"/>
    </row>
    <row r="705" spans="1:3">
      <c r="A705" s="102"/>
      <c r="C705" s="102"/>
    </row>
    <row r="706" spans="1:3">
      <c r="A706" s="102"/>
      <c r="C706" s="102"/>
    </row>
    <row r="707" spans="1:3">
      <c r="A707" s="102"/>
      <c r="C707" s="102"/>
    </row>
    <row r="708" spans="1:3">
      <c r="A708" s="102"/>
      <c r="C708" s="102"/>
    </row>
    <row r="709" spans="1:3">
      <c r="A709" s="102"/>
      <c r="C709" s="102"/>
    </row>
    <row r="710" spans="1:3">
      <c r="A710" s="102"/>
      <c r="C710" s="102"/>
    </row>
    <row r="711" spans="1:3">
      <c r="A711" s="102"/>
      <c r="C711" s="102"/>
    </row>
    <row r="712" spans="1:3">
      <c r="A712" s="102"/>
      <c r="C712" s="102"/>
    </row>
    <row r="713" spans="1:3">
      <c r="A713" s="102"/>
      <c r="C713" s="102"/>
    </row>
    <row r="714" spans="1:3">
      <c r="A714" s="102"/>
      <c r="C714" s="102"/>
    </row>
    <row r="715" spans="1:3">
      <c r="A715" s="102"/>
      <c r="C715" s="102"/>
    </row>
    <row r="716" spans="1:3">
      <c r="A716" s="102"/>
      <c r="C716" s="102"/>
    </row>
    <row r="717" spans="1:3">
      <c r="A717" s="102"/>
      <c r="C717" s="102"/>
    </row>
    <row r="718" spans="1:3">
      <c r="A718" s="102"/>
      <c r="C718" s="102"/>
    </row>
    <row r="719" spans="1:3">
      <c r="A719" s="102"/>
      <c r="C719" s="102"/>
    </row>
    <row r="720" spans="1:3">
      <c r="A720" s="102"/>
      <c r="C720" s="102"/>
    </row>
    <row r="721" spans="1:3">
      <c r="A721" s="102"/>
      <c r="C721" s="102"/>
    </row>
    <row r="722" spans="1:3">
      <c r="A722" s="102"/>
      <c r="C722" s="102"/>
    </row>
    <row r="723" spans="1:3">
      <c r="A723" s="102"/>
      <c r="C723" s="102"/>
    </row>
    <row r="724" spans="1:3">
      <c r="A724" s="102"/>
      <c r="C724" s="102"/>
    </row>
    <row r="725" spans="1:3">
      <c r="A725" s="102"/>
      <c r="C725" s="102"/>
    </row>
    <row r="726" spans="1:3">
      <c r="A726" s="102"/>
      <c r="C726" s="102"/>
    </row>
    <row r="727" spans="1:3">
      <c r="A727" s="102"/>
      <c r="C727" s="102"/>
    </row>
    <row r="728" spans="1:3">
      <c r="A728" s="102"/>
      <c r="C728" s="102"/>
    </row>
    <row r="729" spans="1:3">
      <c r="A729" s="102"/>
      <c r="C729" s="102"/>
    </row>
    <row r="730" spans="1:3">
      <c r="A730" s="102"/>
      <c r="C730" s="102"/>
    </row>
    <row r="731" spans="1:3">
      <c r="A731" s="102"/>
      <c r="C731" s="102"/>
    </row>
    <row r="732" spans="1:3">
      <c r="A732" s="102"/>
      <c r="C732" s="102"/>
    </row>
    <row r="733" spans="1:3">
      <c r="A733" s="102"/>
      <c r="C733" s="102"/>
    </row>
    <row r="734" spans="1:3">
      <c r="A734" s="102"/>
      <c r="C734" s="102"/>
    </row>
    <row r="735" spans="1:3">
      <c r="A735" s="102"/>
      <c r="C735" s="102"/>
    </row>
    <row r="736" spans="1:3">
      <c r="A736" s="102"/>
      <c r="C736" s="102"/>
    </row>
    <row r="737" spans="1:3">
      <c r="A737" s="102"/>
      <c r="C737" s="102"/>
    </row>
    <row r="738" spans="1:3">
      <c r="A738" s="102"/>
      <c r="C738" s="102"/>
    </row>
    <row r="739" spans="1:3">
      <c r="A739" s="102"/>
      <c r="C739" s="102"/>
    </row>
    <row r="740" spans="1:3">
      <c r="A740" s="102"/>
      <c r="C740" s="102"/>
    </row>
    <row r="741" spans="1:3">
      <c r="A741" s="102"/>
      <c r="C741" s="102"/>
    </row>
    <row r="742" spans="1:3">
      <c r="A742" s="102"/>
      <c r="C742" s="102"/>
    </row>
    <row r="743" spans="1:3">
      <c r="A743" s="102"/>
      <c r="C743" s="102"/>
    </row>
    <row r="744" spans="1:3">
      <c r="A744" s="102"/>
      <c r="C744" s="102"/>
    </row>
    <row r="745" spans="1:3">
      <c r="A745" s="102"/>
      <c r="C745" s="102"/>
    </row>
    <row r="746" spans="1:3">
      <c r="A746" s="102"/>
      <c r="C746" s="102"/>
    </row>
    <row r="747" spans="1:3">
      <c r="A747" s="102"/>
      <c r="C747" s="102"/>
    </row>
    <row r="748" spans="1:3">
      <c r="A748" s="102"/>
      <c r="C748" s="102"/>
    </row>
    <row r="749" spans="1:3">
      <c r="A749" s="102"/>
      <c r="C749" s="102"/>
    </row>
    <row r="750" spans="1:3">
      <c r="A750" s="102"/>
      <c r="C750" s="102"/>
    </row>
    <row r="751" spans="1:3">
      <c r="A751" s="102"/>
      <c r="C751" s="102"/>
    </row>
    <row r="752" spans="1:3">
      <c r="A752" s="102"/>
      <c r="C752" s="102"/>
    </row>
    <row r="753" spans="1:3">
      <c r="A753" s="102"/>
      <c r="C753" s="102"/>
    </row>
    <row r="754" spans="1:3">
      <c r="A754" s="102"/>
      <c r="C754" s="102"/>
    </row>
    <row r="755" spans="1:3">
      <c r="A755" s="102"/>
      <c r="C755" s="102"/>
    </row>
    <row r="756" spans="1:3">
      <c r="A756" s="102"/>
      <c r="C756" s="102"/>
    </row>
    <row r="757" spans="1:3">
      <c r="A757" s="102"/>
      <c r="C757" s="102"/>
    </row>
    <row r="758" spans="1:3">
      <c r="A758" s="102"/>
      <c r="C758" s="102"/>
    </row>
    <row r="759" spans="1:3">
      <c r="A759" s="102"/>
      <c r="C759" s="102"/>
    </row>
    <row r="760" spans="1:3">
      <c r="A760" s="102"/>
      <c r="C760" s="102"/>
    </row>
    <row r="761" spans="1:3">
      <c r="A761" s="102"/>
      <c r="C761" s="102"/>
    </row>
    <row r="762" spans="1:3">
      <c r="A762" s="102"/>
      <c r="C762" s="102"/>
    </row>
    <row r="763" spans="1:3">
      <c r="A763" s="102"/>
      <c r="C763" s="102"/>
    </row>
    <row r="764" spans="1:3">
      <c r="A764" s="102"/>
      <c r="C764" s="102"/>
    </row>
    <row r="765" spans="1:3">
      <c r="A765" s="102"/>
      <c r="C765" s="102"/>
    </row>
    <row r="766" spans="1:3">
      <c r="A766" s="102"/>
      <c r="C766" s="102"/>
    </row>
    <row r="767" spans="1:3">
      <c r="A767" s="102"/>
      <c r="C767" s="102"/>
    </row>
    <row r="768" spans="1:3">
      <c r="A768" s="102"/>
      <c r="C768" s="102"/>
    </row>
    <row r="769" spans="1:3">
      <c r="A769" s="102"/>
      <c r="C769" s="102"/>
    </row>
    <row r="770" spans="1:3">
      <c r="A770" s="102"/>
      <c r="C770" s="102"/>
    </row>
    <row r="771" spans="1:3">
      <c r="A771" s="102"/>
      <c r="C771" s="102"/>
    </row>
    <row r="772" spans="1:3">
      <c r="A772" s="102"/>
      <c r="C772" s="102"/>
    </row>
    <row r="773" spans="1:3">
      <c r="A773" s="102"/>
      <c r="C773" s="102"/>
    </row>
    <row r="774" spans="1:3">
      <c r="A774" s="102"/>
      <c r="C774" s="102"/>
    </row>
    <row r="775" spans="1:3">
      <c r="A775" s="102"/>
      <c r="C775" s="102"/>
    </row>
    <row r="776" spans="1:3">
      <c r="A776" s="102"/>
      <c r="C776" s="102"/>
    </row>
    <row r="777" spans="1:3">
      <c r="A777" s="102"/>
      <c r="C777" s="102"/>
    </row>
    <row r="778" spans="1:3">
      <c r="A778" s="102"/>
      <c r="C778" s="102"/>
    </row>
    <row r="779" spans="1:3">
      <c r="A779" s="102"/>
      <c r="C779" s="102"/>
    </row>
    <row r="780" spans="1:3">
      <c r="A780" s="102"/>
      <c r="C780" s="102"/>
    </row>
    <row r="781" spans="1:3">
      <c r="A781" s="102"/>
      <c r="C781" s="102"/>
    </row>
    <row r="782" spans="1:3">
      <c r="A782" s="102"/>
      <c r="C782" s="102"/>
    </row>
    <row r="783" spans="1:3">
      <c r="A783" s="102"/>
      <c r="C783" s="102"/>
    </row>
    <row r="784" spans="1:3">
      <c r="A784" s="102"/>
      <c r="C784" s="102"/>
    </row>
    <row r="785" spans="1:3">
      <c r="A785" s="102"/>
      <c r="C785" s="102"/>
    </row>
    <row r="786" spans="1:3">
      <c r="A786" s="102"/>
      <c r="C786" s="102"/>
    </row>
    <row r="787" spans="1:3">
      <c r="A787" s="102"/>
      <c r="C787" s="102"/>
    </row>
    <row r="788" spans="1:3">
      <c r="A788" s="102"/>
      <c r="C788" s="102"/>
    </row>
    <row r="789" spans="1:3">
      <c r="A789" s="102"/>
      <c r="C789" s="102"/>
    </row>
    <row r="790" spans="1:3">
      <c r="A790" s="102"/>
      <c r="C790" s="102"/>
    </row>
    <row r="791" spans="1:3">
      <c r="A791" s="102"/>
      <c r="C791" s="102"/>
    </row>
    <row r="792" spans="1:3">
      <c r="A792" s="102"/>
      <c r="C792" s="102"/>
    </row>
    <row r="793" spans="1:3">
      <c r="A793" s="102"/>
      <c r="C793" s="102"/>
    </row>
    <row r="794" spans="1:3">
      <c r="A794" s="102"/>
      <c r="C794" s="102"/>
    </row>
    <row r="795" spans="1:3">
      <c r="A795" s="102"/>
      <c r="C795" s="102"/>
    </row>
    <row r="796" spans="1:3">
      <c r="A796" s="102"/>
      <c r="C796" s="102"/>
    </row>
    <row r="797" spans="1:3">
      <c r="A797" s="102"/>
      <c r="C797" s="102"/>
    </row>
    <row r="798" spans="1:3">
      <c r="A798" s="102"/>
      <c r="C798" s="102"/>
    </row>
    <row r="799" spans="1:3">
      <c r="A799" s="102"/>
      <c r="C799" s="102"/>
    </row>
    <row r="800" spans="1:3">
      <c r="A800" s="102"/>
      <c r="C800" s="102"/>
    </row>
    <row r="801" spans="1:3">
      <c r="A801" s="102"/>
      <c r="C801" s="102"/>
    </row>
    <row r="802" spans="1:3">
      <c r="A802" s="102"/>
      <c r="C802" s="102"/>
    </row>
    <row r="803" spans="1:3">
      <c r="A803" s="102"/>
      <c r="C803" s="102"/>
    </row>
    <row r="804" spans="1:3">
      <c r="A804" s="102"/>
      <c r="C804" s="102"/>
    </row>
    <row r="805" spans="1:3">
      <c r="A805" s="102"/>
      <c r="C805" s="102"/>
    </row>
    <row r="806" spans="1:3">
      <c r="A806" s="102"/>
      <c r="C806" s="102"/>
    </row>
    <row r="807" spans="1:3">
      <c r="A807" s="102"/>
      <c r="C807" s="102"/>
    </row>
    <row r="808" spans="1:3">
      <c r="A808" s="102"/>
      <c r="C808" s="102"/>
    </row>
    <row r="809" spans="1:3">
      <c r="A809" s="102"/>
      <c r="C809" s="102"/>
    </row>
    <row r="810" spans="1:3">
      <c r="A810" s="102"/>
      <c r="C810" s="102"/>
    </row>
    <row r="811" spans="1:3">
      <c r="A811" s="102"/>
      <c r="C811" s="102"/>
    </row>
    <row r="812" spans="1:3">
      <c r="A812" s="102"/>
      <c r="C812" s="102"/>
    </row>
    <row r="813" spans="1:3">
      <c r="A813" s="102"/>
      <c r="C813" s="102"/>
    </row>
    <row r="814" spans="1:3">
      <c r="A814" s="102"/>
      <c r="C814" s="102"/>
    </row>
    <row r="815" spans="1:3">
      <c r="A815" s="102"/>
      <c r="C815" s="102"/>
    </row>
    <row r="816" spans="1:3">
      <c r="A816" s="102"/>
      <c r="C816" s="102"/>
    </row>
    <row r="817" spans="1:3">
      <c r="A817" s="102"/>
      <c r="C817" s="102"/>
    </row>
    <row r="818" spans="1:3">
      <c r="A818" s="102"/>
      <c r="C818" s="102"/>
    </row>
    <row r="819" spans="1:3">
      <c r="A819" s="102"/>
      <c r="C819" s="102"/>
    </row>
    <row r="820" spans="1:3">
      <c r="A820" s="102"/>
      <c r="C820" s="102"/>
    </row>
    <row r="821" spans="1:3">
      <c r="A821" s="102"/>
      <c r="C821" s="102"/>
    </row>
    <row r="822" spans="1:3">
      <c r="A822" s="102"/>
      <c r="C822" s="102"/>
    </row>
    <row r="823" spans="1:3">
      <c r="A823" s="102"/>
      <c r="C823" s="102"/>
    </row>
    <row r="824" spans="1:3">
      <c r="A824" s="102"/>
      <c r="C824" s="102"/>
    </row>
    <row r="825" spans="1:3">
      <c r="A825" s="102"/>
      <c r="C825" s="102"/>
    </row>
    <row r="826" spans="1:3">
      <c r="A826" s="102"/>
      <c r="C826" s="102"/>
    </row>
    <row r="827" spans="1:3">
      <c r="A827" s="102"/>
      <c r="C827" s="102"/>
    </row>
    <row r="828" spans="1:3">
      <c r="A828" s="102"/>
      <c r="C828" s="102"/>
    </row>
    <row r="829" spans="1:3">
      <c r="A829" s="102"/>
      <c r="C829" s="102"/>
    </row>
    <row r="830" spans="1:3">
      <c r="A830" s="102"/>
      <c r="C830" s="102"/>
    </row>
    <row r="831" spans="1:3">
      <c r="A831" s="102"/>
      <c r="C831" s="102"/>
    </row>
    <row r="832" spans="1:3">
      <c r="A832" s="102"/>
      <c r="C832" s="102"/>
    </row>
    <row r="833" spans="1:3">
      <c r="A833" s="102"/>
      <c r="C833" s="102"/>
    </row>
    <row r="834" spans="1:3">
      <c r="A834" s="102"/>
      <c r="C834" s="102"/>
    </row>
    <row r="835" spans="1:3">
      <c r="A835" s="102"/>
      <c r="C835" s="102"/>
    </row>
    <row r="836" spans="1:3">
      <c r="A836" s="102"/>
      <c r="C836" s="102"/>
    </row>
    <row r="837" spans="1:3">
      <c r="A837" s="102"/>
      <c r="C837" s="102"/>
    </row>
    <row r="838" spans="1:3">
      <c r="A838" s="102"/>
      <c r="C838" s="102"/>
    </row>
    <row r="839" spans="1:3">
      <c r="A839" s="102"/>
      <c r="C839" s="102"/>
    </row>
    <row r="840" spans="1:3">
      <c r="A840" s="102"/>
      <c r="C840" s="102"/>
    </row>
    <row r="841" spans="1:3">
      <c r="A841" s="102"/>
      <c r="C841" s="102"/>
    </row>
    <row r="842" spans="1:3">
      <c r="A842" s="102"/>
      <c r="C842" s="102"/>
    </row>
    <row r="843" spans="1:3">
      <c r="A843" s="102"/>
      <c r="C843" s="102"/>
    </row>
    <row r="844" spans="1:3">
      <c r="A844" s="102"/>
      <c r="C844" s="102"/>
    </row>
    <row r="845" spans="1:3">
      <c r="A845" s="102"/>
      <c r="C845" s="102"/>
    </row>
    <row r="846" spans="1:3">
      <c r="A846" s="102"/>
      <c r="C846" s="102"/>
    </row>
    <row r="847" spans="1:3">
      <c r="A847" s="102"/>
      <c r="C847" s="102"/>
    </row>
    <row r="848" spans="1:3">
      <c r="A848" s="102"/>
      <c r="C848" s="102"/>
    </row>
    <row r="849" spans="1:3">
      <c r="A849" s="102"/>
      <c r="C849" s="102"/>
    </row>
    <row r="850" spans="1:3">
      <c r="A850" s="102"/>
      <c r="C850" s="102"/>
    </row>
    <row r="851" spans="1:3">
      <c r="A851" s="102"/>
      <c r="C851" s="102"/>
    </row>
    <row r="852" spans="1:3">
      <c r="A852" s="102"/>
      <c r="C852" s="102"/>
    </row>
    <row r="853" spans="1:3">
      <c r="A853" s="102"/>
      <c r="C853" s="102"/>
    </row>
    <row r="854" spans="1:3">
      <c r="A854" s="102"/>
      <c r="C854" s="102"/>
    </row>
    <row r="855" spans="1:3">
      <c r="A855" s="102"/>
      <c r="C855" s="102"/>
    </row>
    <row r="856" spans="1:3">
      <c r="A856" s="102"/>
      <c r="C856" s="102"/>
    </row>
    <row r="857" spans="1:3">
      <c r="A857" s="102"/>
      <c r="C857" s="102"/>
    </row>
    <row r="858" spans="1:3">
      <c r="A858" s="102"/>
      <c r="C858" s="102"/>
    </row>
    <row r="859" spans="1:3">
      <c r="A859" s="102"/>
      <c r="C859" s="102"/>
    </row>
    <row r="860" spans="1:3">
      <c r="A860" s="102"/>
      <c r="C860" s="102"/>
    </row>
    <row r="861" spans="1:3">
      <c r="A861" s="102"/>
      <c r="C861" s="102"/>
    </row>
    <row r="862" spans="1:3">
      <c r="A862" s="102"/>
      <c r="C862" s="102"/>
    </row>
    <row r="863" spans="1:3">
      <c r="A863" s="102"/>
      <c r="C863" s="102"/>
    </row>
    <row r="864" spans="1:3">
      <c r="A864" s="102"/>
      <c r="C864" s="102"/>
    </row>
    <row r="865" spans="1:3">
      <c r="A865" s="102"/>
      <c r="C865" s="102"/>
    </row>
    <row r="866" spans="1:3">
      <c r="A866" s="102"/>
      <c r="C866" s="102"/>
    </row>
    <row r="867" spans="1:3">
      <c r="A867" s="102"/>
      <c r="C867" s="102"/>
    </row>
    <row r="868" spans="1:3">
      <c r="A868" s="102"/>
      <c r="C868" s="102"/>
    </row>
    <row r="869" spans="1:3">
      <c r="A869" s="102"/>
      <c r="C869" s="102"/>
    </row>
    <row r="870" spans="1:3">
      <c r="A870" s="102"/>
      <c r="C870" s="102"/>
    </row>
    <row r="871" spans="1:3">
      <c r="A871" s="102"/>
      <c r="C871" s="102"/>
    </row>
    <row r="872" spans="1:3">
      <c r="A872" s="102"/>
      <c r="C872" s="102"/>
    </row>
    <row r="873" spans="1:3">
      <c r="A873" s="102"/>
      <c r="C873" s="102"/>
    </row>
    <row r="874" spans="1:3">
      <c r="A874" s="102"/>
      <c r="C874" s="102"/>
    </row>
    <row r="875" spans="1:3">
      <c r="A875" s="102"/>
      <c r="C875" s="102"/>
    </row>
    <row r="876" spans="1:3">
      <c r="A876" s="102"/>
      <c r="C876" s="102"/>
    </row>
    <row r="877" spans="1:3">
      <c r="A877" s="102"/>
      <c r="C877" s="102"/>
    </row>
    <row r="878" spans="1:3">
      <c r="A878" s="102"/>
      <c r="C878" s="102"/>
    </row>
    <row r="879" spans="1:3">
      <c r="A879" s="102"/>
      <c r="C879" s="102"/>
    </row>
    <row r="880" spans="1:3">
      <c r="A880" s="102"/>
      <c r="C880" s="102"/>
    </row>
    <row r="881" spans="1:3">
      <c r="A881" s="102"/>
      <c r="C881" s="102"/>
    </row>
    <row r="882" spans="1:3">
      <c r="A882" s="102"/>
      <c r="C882" s="102"/>
    </row>
    <row r="883" spans="1:3">
      <c r="A883" s="102"/>
      <c r="C883" s="102"/>
    </row>
    <row r="884" spans="1:3">
      <c r="A884" s="102"/>
      <c r="C884" s="102"/>
    </row>
    <row r="885" spans="1:3">
      <c r="A885" s="102"/>
      <c r="C885" s="102"/>
    </row>
    <row r="886" spans="1:3">
      <c r="A886" s="102"/>
      <c r="C886" s="102"/>
    </row>
    <row r="887" spans="1:3">
      <c r="A887" s="102"/>
      <c r="C887" s="102"/>
    </row>
    <row r="888" spans="1:3">
      <c r="A888" s="102"/>
      <c r="C888" s="102"/>
    </row>
    <row r="889" spans="1:3">
      <c r="A889" s="102"/>
      <c r="C889" s="102"/>
    </row>
    <row r="890" spans="1:3">
      <c r="A890" s="102"/>
      <c r="C890" s="102"/>
    </row>
    <row r="891" spans="1:3">
      <c r="A891" s="102"/>
      <c r="C891" s="102"/>
    </row>
    <row r="892" spans="1:3">
      <c r="A892" s="102"/>
      <c r="C892" s="102"/>
    </row>
    <row r="893" spans="1:3">
      <c r="A893" s="102"/>
      <c r="C893" s="102"/>
    </row>
    <row r="894" spans="1:3">
      <c r="A894" s="102"/>
      <c r="C894" s="102"/>
    </row>
    <row r="895" spans="1:3">
      <c r="A895" s="102"/>
      <c r="C895" s="102"/>
    </row>
    <row r="896" spans="1:3">
      <c r="A896" s="102"/>
      <c r="C896" s="102"/>
    </row>
    <row r="897" spans="1:3">
      <c r="A897" s="102"/>
      <c r="C897" s="102"/>
    </row>
    <row r="898" spans="1:3">
      <c r="A898" s="102"/>
      <c r="C898" s="102"/>
    </row>
    <row r="899" spans="1:3">
      <c r="A899" s="102"/>
      <c r="C899" s="102"/>
    </row>
    <row r="900" spans="1:3">
      <c r="A900" s="102"/>
      <c r="C900" s="102"/>
    </row>
    <row r="901" spans="1:3">
      <c r="A901" s="102"/>
      <c r="C901" s="102"/>
    </row>
    <row r="902" spans="1:3">
      <c r="A902" s="102"/>
      <c r="C902" s="102"/>
    </row>
    <row r="903" spans="1:3">
      <c r="A903" s="102"/>
      <c r="C903" s="102"/>
    </row>
    <row r="904" spans="1:3">
      <c r="A904" s="102"/>
      <c r="C904" s="102"/>
    </row>
    <row r="905" spans="1:3">
      <c r="A905" s="102"/>
      <c r="C905" s="102"/>
    </row>
    <row r="906" spans="1:3">
      <c r="A906" s="102"/>
      <c r="C906" s="102"/>
    </row>
    <row r="907" spans="1:3">
      <c r="A907" s="102"/>
      <c r="C907" s="102"/>
    </row>
    <row r="908" spans="1:3">
      <c r="A908" s="102"/>
      <c r="C908" s="102"/>
    </row>
    <row r="909" spans="1:3">
      <c r="A909" s="102"/>
      <c r="C909" s="102"/>
    </row>
    <row r="910" spans="1:3">
      <c r="A910" s="102"/>
      <c r="C910" s="102"/>
    </row>
    <row r="911" spans="1:3">
      <c r="A911" s="102"/>
      <c r="C911" s="102"/>
    </row>
    <row r="912" spans="1:3">
      <c r="A912" s="102"/>
      <c r="C912" s="102"/>
    </row>
    <row r="913" spans="1:3">
      <c r="A913" s="102"/>
      <c r="C913" s="102"/>
    </row>
    <row r="914" spans="1:3">
      <c r="A914" s="102"/>
      <c r="C914" s="102"/>
    </row>
    <row r="915" spans="1:3">
      <c r="A915" s="102"/>
      <c r="C915" s="102"/>
    </row>
    <row r="916" spans="1:3">
      <c r="A916" s="102"/>
      <c r="C916" s="102"/>
    </row>
    <row r="917" spans="1:3">
      <c r="A917" s="102"/>
      <c r="C917" s="102"/>
    </row>
    <row r="918" spans="1:3">
      <c r="A918" s="102"/>
      <c r="C918" s="102"/>
    </row>
    <row r="919" spans="1:3">
      <c r="A919" s="102"/>
      <c r="C919" s="102"/>
    </row>
    <row r="920" spans="1:3">
      <c r="A920" s="102"/>
      <c r="C920" s="102"/>
    </row>
    <row r="921" spans="1:3">
      <c r="A921" s="102"/>
      <c r="C921" s="102"/>
    </row>
    <row r="922" spans="1:3">
      <c r="A922" s="102"/>
      <c r="C922" s="102"/>
    </row>
    <row r="923" spans="1:3">
      <c r="A923" s="102"/>
      <c r="C923" s="102"/>
    </row>
    <row r="924" spans="1:3">
      <c r="A924" s="102"/>
      <c r="C924" s="102"/>
    </row>
    <row r="925" spans="1:3">
      <c r="A925" s="102"/>
      <c r="C925" s="102"/>
    </row>
    <row r="926" spans="1:3">
      <c r="A926" s="102"/>
      <c r="C926" s="102"/>
    </row>
    <row r="927" spans="1:3">
      <c r="A927" s="102"/>
      <c r="C927" s="102"/>
    </row>
    <row r="928" spans="1:3">
      <c r="A928" s="102"/>
      <c r="C928" s="102"/>
    </row>
    <row r="929" spans="1:3">
      <c r="A929" s="102"/>
      <c r="C929" s="102"/>
    </row>
    <row r="930" spans="1:3">
      <c r="A930" s="102"/>
      <c r="C930" s="102"/>
    </row>
    <row r="931" spans="1:3">
      <c r="A931" s="102"/>
      <c r="C931" s="102"/>
    </row>
    <row r="932" spans="1:3">
      <c r="A932" s="102"/>
      <c r="C932" s="102"/>
    </row>
    <row r="933" spans="1:3">
      <c r="A933" s="102"/>
      <c r="C933" s="102"/>
    </row>
    <row r="934" spans="1:3">
      <c r="A934" s="102"/>
      <c r="C934" s="102"/>
    </row>
    <row r="935" spans="1:3">
      <c r="A935" s="102"/>
      <c r="C935" s="102"/>
    </row>
    <row r="936" spans="1:3">
      <c r="A936" s="102"/>
      <c r="C936" s="102"/>
    </row>
    <row r="937" spans="1:3">
      <c r="A937" s="102"/>
      <c r="C937" s="102"/>
    </row>
    <row r="938" spans="1:3">
      <c r="A938" s="102"/>
      <c r="C938" s="102"/>
    </row>
    <row r="939" spans="1:3">
      <c r="A939" s="102"/>
      <c r="C939" s="102"/>
    </row>
    <row r="940" spans="1:3">
      <c r="A940" s="102"/>
      <c r="C940" s="102"/>
    </row>
    <row r="941" spans="1:3">
      <c r="A941" s="102"/>
      <c r="C941" s="102"/>
    </row>
    <row r="942" spans="1:3">
      <c r="A942" s="102"/>
      <c r="C942" s="102"/>
    </row>
    <row r="943" spans="1:3">
      <c r="A943" s="102"/>
      <c r="C943" s="102"/>
    </row>
    <row r="944" spans="1:3">
      <c r="A944" s="102"/>
      <c r="C944" s="102"/>
    </row>
    <row r="945" spans="1:3">
      <c r="A945" s="102"/>
      <c r="C945" s="102"/>
    </row>
    <row r="946" spans="1:3">
      <c r="A946" s="102"/>
      <c r="C946" s="102"/>
    </row>
    <row r="947" spans="1:3">
      <c r="A947" s="102"/>
      <c r="C947" s="102"/>
    </row>
    <row r="948" spans="1:3">
      <c r="A948" s="102"/>
      <c r="C948" s="102"/>
    </row>
    <row r="949" spans="1:3">
      <c r="A949" s="102"/>
      <c r="C949" s="102"/>
    </row>
    <row r="950" spans="1:3">
      <c r="A950" s="102"/>
      <c r="C950" s="102"/>
    </row>
    <row r="951" spans="1:3">
      <c r="A951" s="102"/>
      <c r="C951" s="102"/>
    </row>
    <row r="952" spans="1:3">
      <c r="A952" s="102"/>
      <c r="C952" s="102"/>
    </row>
    <row r="953" spans="1:3">
      <c r="A953" s="102"/>
      <c r="C953" s="102"/>
    </row>
    <row r="954" spans="1:3">
      <c r="A954" s="102"/>
      <c r="C954" s="102"/>
    </row>
    <row r="955" spans="1:3">
      <c r="A955" s="102"/>
      <c r="C955" s="102"/>
    </row>
    <row r="956" spans="1:3">
      <c r="A956" s="102"/>
      <c r="C956" s="102"/>
    </row>
    <row r="957" spans="1:3">
      <c r="A957" s="102"/>
      <c r="C957" s="102"/>
    </row>
    <row r="958" spans="1:3">
      <c r="A958" s="102"/>
      <c r="C958" s="102"/>
    </row>
    <row r="959" spans="1:3">
      <c r="A959" s="102"/>
      <c r="C959" s="102"/>
    </row>
    <row r="960" spans="1:3">
      <c r="A960" s="102"/>
      <c r="C960" s="102"/>
    </row>
    <row r="961" spans="1:3">
      <c r="A961" s="102"/>
      <c r="C961" s="102"/>
    </row>
    <row r="962" spans="1:3">
      <c r="A962" s="102"/>
      <c r="C962" s="102"/>
    </row>
    <row r="963" spans="1:3">
      <c r="A963" s="102"/>
      <c r="C963" s="102"/>
    </row>
    <row r="964" spans="1:3">
      <c r="A964" s="102"/>
      <c r="C964" s="102"/>
    </row>
    <row r="965" spans="1:3">
      <c r="A965" s="102"/>
      <c r="C965" s="102"/>
    </row>
    <row r="966" spans="1:3">
      <c r="A966" s="102"/>
      <c r="C966" s="102"/>
    </row>
    <row r="967" spans="1:3">
      <c r="A967" s="102"/>
      <c r="C967" s="102"/>
    </row>
    <row r="968" spans="1:3">
      <c r="A968" s="102"/>
      <c r="C968" s="102"/>
    </row>
    <row r="969" spans="1:3">
      <c r="A969" s="102"/>
      <c r="C969" s="102"/>
    </row>
    <row r="970" spans="1:3">
      <c r="A970" s="102"/>
      <c r="C970" s="102"/>
    </row>
    <row r="971" spans="1:3">
      <c r="A971" s="102"/>
      <c r="C971" s="102"/>
    </row>
    <row r="972" spans="1:3">
      <c r="A972" s="102"/>
      <c r="C972" s="102"/>
    </row>
    <row r="973" spans="1:3">
      <c r="A973" s="102"/>
      <c r="C973" s="102"/>
    </row>
    <row r="974" spans="1:3">
      <c r="A974" s="102"/>
      <c r="C974" s="102"/>
    </row>
    <row r="975" spans="1:3">
      <c r="A975" s="102"/>
      <c r="C975" s="102"/>
    </row>
    <row r="976" spans="1:3">
      <c r="A976" s="102"/>
      <c r="C976" s="102"/>
    </row>
    <row r="977" spans="1:3">
      <c r="A977" s="102"/>
      <c r="C977" s="102"/>
    </row>
    <row r="978" spans="1:3">
      <c r="A978" s="102"/>
      <c r="C978" s="102"/>
    </row>
    <row r="979" spans="1:3">
      <c r="A979" s="102"/>
      <c r="C979" s="102"/>
    </row>
    <row r="980" spans="1:3">
      <c r="A980" s="102"/>
      <c r="C980" s="102"/>
    </row>
    <row r="981" spans="1:3">
      <c r="A981" s="102"/>
      <c r="C981" s="102"/>
    </row>
    <row r="982" spans="1:3">
      <c r="A982" s="102"/>
      <c r="C982" s="102"/>
    </row>
    <row r="983" spans="1:3">
      <c r="A983" s="102"/>
      <c r="C983" s="102"/>
    </row>
    <row r="984" spans="1:3">
      <c r="A984" s="102"/>
      <c r="C984" s="102"/>
    </row>
    <row r="985" spans="1:3">
      <c r="A985" s="102"/>
      <c r="C985" s="102"/>
    </row>
    <row r="986" spans="1:3">
      <c r="A986" s="102"/>
      <c r="C986" s="102"/>
    </row>
    <row r="987" spans="1:3">
      <c r="A987" s="102"/>
      <c r="C987" s="102"/>
    </row>
    <row r="988" spans="1:3">
      <c r="A988" s="102"/>
      <c r="C988" s="102"/>
    </row>
    <row r="989" spans="1:3">
      <c r="A989" s="102"/>
      <c r="C989" s="102"/>
    </row>
    <row r="990" spans="1:3">
      <c r="A990" s="102"/>
      <c r="C990" s="102"/>
    </row>
    <row r="991" spans="1:3">
      <c r="A991" s="102"/>
      <c r="C991" s="102"/>
    </row>
    <row r="992" spans="1:3">
      <c r="A992" s="102"/>
      <c r="C992" s="102"/>
    </row>
    <row r="993" spans="1:3">
      <c r="A993" s="102"/>
      <c r="C993" s="102"/>
    </row>
    <row r="994" spans="1:3">
      <c r="A994" s="102"/>
      <c r="C994" s="102"/>
    </row>
    <row r="995" spans="1:3">
      <c r="A995" s="102"/>
      <c r="C995" s="102"/>
    </row>
    <row r="996" spans="1:3">
      <c r="A996" s="102"/>
      <c r="C996" s="102"/>
    </row>
    <row r="997" spans="1:3">
      <c r="A997" s="102"/>
      <c r="C997" s="102"/>
    </row>
    <row r="998" spans="1:3">
      <c r="A998" s="102"/>
      <c r="C998" s="102"/>
    </row>
    <row r="999" spans="1:3">
      <c r="A999" s="102"/>
      <c r="C999" s="102"/>
    </row>
    <row r="1000" spans="1:3">
      <c r="A1000" s="102"/>
      <c r="C1000" s="102"/>
    </row>
  </sheetData>
  <sheetProtection algorithmName="SHA-512" hashValue="5nDOAldlSKizd3UGGK0LQEIivO9kM7mYlvv4wjXhL16P1BN30ERMOSTOZC4BKOi62cWw1A/NynHrwR7vDOXAUg==" saltValue="Tkl8QAMZF5M90efLdNMn7w==" spinCount="100000" sheet="1" objects="1" scenarios="1"/>
  <autoFilter ref="A2:C545" xr:uid="{00000000-0009-0000-0000-000005000000}"/>
  <customSheetViews>
    <customSheetView guid="{F4DB8B70-8924-4A07-8B40-2969351A75F5}" scale="115" showGridLines="0" topLeftCell="A793">
      <selection activeCell="B32" sqref="B32"/>
      <pageMargins left="0" right="0" top="0" bottom="0" header="0" footer="0"/>
    </customSheetView>
  </customSheetViews>
  <phoneticPr fontId="3"/>
  <pageMargins left="0.7" right="0.7" top="0.75" bottom="0.75" header="0.3" footer="0.3"/>
  <pageSetup paperSize="9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>
    <tabColor theme="0" tint="-0.499984740745262"/>
  </sheetPr>
  <dimension ref="B1:P1815"/>
  <sheetViews>
    <sheetView showGridLines="0" zoomScale="115" zoomScaleNormal="115" workbookViewId="0">
      <selection activeCell="D9" sqref="D9"/>
    </sheetView>
  </sheetViews>
  <sheetFormatPr defaultRowHeight="13.5"/>
  <cols>
    <col min="1" max="1" width="1.625" customWidth="1"/>
    <col min="6" max="6" width="1.625" customWidth="1"/>
    <col min="9" max="9" width="1.625" customWidth="1"/>
  </cols>
  <sheetData>
    <row r="1" spans="2:16" s="105" customFormat="1" ht="12">
      <c r="B1" s="105" t="s">
        <v>1060</v>
      </c>
      <c r="G1" s="105" t="s">
        <v>1061</v>
      </c>
    </row>
    <row r="2" spans="2:16">
      <c r="B2" s="5" t="s">
        <v>29</v>
      </c>
      <c r="G2" s="6" t="s">
        <v>1010</v>
      </c>
      <c r="H2" s="6" t="s">
        <v>90</v>
      </c>
      <c r="J2" s="5">
        <v>11</v>
      </c>
      <c r="K2" s="5">
        <v>21</v>
      </c>
      <c r="L2" s="5">
        <v>31</v>
      </c>
      <c r="M2" s="5">
        <v>41</v>
      </c>
      <c r="N2" s="5">
        <v>51</v>
      </c>
      <c r="O2" s="5">
        <v>61</v>
      </c>
      <c r="P2" s="5">
        <v>71</v>
      </c>
    </row>
    <row r="3" spans="2:16">
      <c r="B3" s="4" t="s">
        <v>1011</v>
      </c>
      <c r="E3" t="str">
        <f>RIGHT(H3,1)</f>
        <v>2</v>
      </c>
      <c r="G3" s="10">
        <v>11</v>
      </c>
      <c r="H3" s="10">
        <v>225012</v>
      </c>
      <c r="J3" s="10">
        <v>225012</v>
      </c>
      <c r="K3" s="10">
        <v>225012</v>
      </c>
      <c r="L3" s="10">
        <v>225012</v>
      </c>
      <c r="M3" s="10">
        <v>225012</v>
      </c>
      <c r="N3" s="10">
        <v>225012</v>
      </c>
      <c r="O3" s="10">
        <v>225012</v>
      </c>
      <c r="P3" s="10">
        <v>225012</v>
      </c>
    </row>
    <row r="4" spans="2:16">
      <c r="B4" s="4" t="s">
        <v>1012</v>
      </c>
      <c r="E4" t="str">
        <f t="shared" ref="E4:E67" si="0">RIGHT(H4,1)</f>
        <v>2</v>
      </c>
      <c r="G4" s="10">
        <v>11</v>
      </c>
      <c r="H4" s="10">
        <v>226012</v>
      </c>
      <c r="J4" s="10">
        <v>226012</v>
      </c>
      <c r="K4" s="10">
        <v>226012</v>
      </c>
      <c r="L4" s="10">
        <v>226012</v>
      </c>
      <c r="M4" s="10">
        <v>226012</v>
      </c>
      <c r="N4" s="10">
        <v>226012</v>
      </c>
      <c r="O4" s="10">
        <v>226012</v>
      </c>
      <c r="P4" s="10">
        <v>226012</v>
      </c>
    </row>
    <row r="5" spans="2:16">
      <c r="B5" s="4" t="s">
        <v>1013</v>
      </c>
      <c r="E5" t="str">
        <f t="shared" si="0"/>
        <v>2</v>
      </c>
      <c r="G5" s="10">
        <v>11</v>
      </c>
      <c r="H5" s="10">
        <v>227012</v>
      </c>
      <c r="J5" s="10">
        <v>227012</v>
      </c>
      <c r="K5" s="10">
        <v>227012</v>
      </c>
      <c r="L5" s="10">
        <v>227012</v>
      </c>
      <c r="M5" s="10">
        <v>227012</v>
      </c>
      <c r="N5" s="10">
        <v>227012</v>
      </c>
      <c r="O5" s="10">
        <v>227012</v>
      </c>
      <c r="P5" s="10">
        <v>227012</v>
      </c>
    </row>
    <row r="6" spans="2:16">
      <c r="B6" s="4" t="s">
        <v>1014</v>
      </c>
      <c r="E6" t="str">
        <f>RIGHT(H6,1)</f>
        <v>1</v>
      </c>
      <c r="G6" s="10">
        <v>11</v>
      </c>
      <c r="H6" s="10">
        <v>228011</v>
      </c>
      <c r="J6" s="10">
        <v>228011</v>
      </c>
      <c r="K6" s="10">
        <v>228011</v>
      </c>
      <c r="L6" s="10">
        <v>228011</v>
      </c>
      <c r="M6" s="10">
        <v>228011</v>
      </c>
      <c r="N6" s="10">
        <v>228011</v>
      </c>
      <c r="O6" s="10">
        <v>228011</v>
      </c>
      <c r="P6" s="10">
        <v>228011</v>
      </c>
    </row>
    <row r="7" spans="2:16">
      <c r="B7" s="4" t="s">
        <v>1015</v>
      </c>
      <c r="E7" t="str">
        <f t="shared" si="0"/>
        <v>2</v>
      </c>
      <c r="G7" s="10">
        <v>11</v>
      </c>
      <c r="H7" s="10">
        <v>230012</v>
      </c>
      <c r="J7" s="10">
        <v>230012</v>
      </c>
      <c r="K7" s="10">
        <v>230012</v>
      </c>
      <c r="L7" s="10">
        <v>230012</v>
      </c>
      <c r="M7" s="10">
        <v>230012</v>
      </c>
      <c r="N7" s="10">
        <v>230012</v>
      </c>
      <c r="O7" s="10">
        <v>230012</v>
      </c>
      <c r="P7" s="10">
        <v>230012</v>
      </c>
    </row>
    <row r="8" spans="2:16">
      <c r="B8" s="4" t="s">
        <v>1016</v>
      </c>
      <c r="E8" t="str">
        <f t="shared" si="0"/>
        <v>2</v>
      </c>
      <c r="G8" s="10">
        <v>11</v>
      </c>
      <c r="H8" s="10">
        <v>231012</v>
      </c>
      <c r="J8" s="10">
        <v>231012</v>
      </c>
      <c r="K8" s="10">
        <v>231012</v>
      </c>
      <c r="L8" s="10">
        <v>231012</v>
      </c>
      <c r="M8" s="10">
        <v>231012</v>
      </c>
      <c r="N8" s="10">
        <v>231012</v>
      </c>
      <c r="O8" s="10">
        <v>231012</v>
      </c>
      <c r="P8" s="10">
        <v>231012</v>
      </c>
    </row>
    <row r="9" spans="2:16">
      <c r="B9" s="4" t="s">
        <v>1017</v>
      </c>
      <c r="E9" t="str">
        <f t="shared" si="0"/>
        <v>2</v>
      </c>
      <c r="G9" s="10">
        <v>11</v>
      </c>
      <c r="H9" s="10">
        <v>232012</v>
      </c>
      <c r="J9" s="10">
        <v>232012</v>
      </c>
      <c r="K9" s="10">
        <v>232012</v>
      </c>
      <c r="L9" s="10">
        <v>232012</v>
      </c>
      <c r="M9" s="10">
        <v>232012</v>
      </c>
      <c r="N9" s="10">
        <v>232012</v>
      </c>
      <c r="O9" s="10">
        <v>232012</v>
      </c>
      <c r="P9" s="10">
        <v>232012</v>
      </c>
    </row>
    <row r="10" spans="2:16">
      <c r="B10" s="4" t="s">
        <v>1018</v>
      </c>
      <c r="E10" t="str">
        <f t="shared" si="0"/>
        <v>2</v>
      </c>
      <c r="G10" s="10">
        <v>11</v>
      </c>
      <c r="H10" s="10">
        <v>233012</v>
      </c>
      <c r="J10" s="10">
        <v>233012</v>
      </c>
      <c r="K10" s="10">
        <v>233012</v>
      </c>
      <c r="L10" s="10">
        <v>233012</v>
      </c>
      <c r="M10" s="10">
        <v>233012</v>
      </c>
      <c r="N10" s="10">
        <v>233012</v>
      </c>
      <c r="O10" s="10">
        <v>233012</v>
      </c>
      <c r="P10" s="10">
        <v>233012</v>
      </c>
    </row>
    <row r="11" spans="2:16">
      <c r="B11" s="4" t="s">
        <v>1019</v>
      </c>
      <c r="E11" t="str">
        <f t="shared" si="0"/>
        <v>2</v>
      </c>
      <c r="G11" s="10">
        <v>11</v>
      </c>
      <c r="H11" s="10">
        <v>251012</v>
      </c>
      <c r="J11" s="10">
        <v>251012</v>
      </c>
      <c r="K11" s="10">
        <v>251012</v>
      </c>
      <c r="L11" s="10">
        <v>251012</v>
      </c>
      <c r="M11" s="10">
        <v>251012</v>
      </c>
      <c r="N11" s="10">
        <v>251012</v>
      </c>
      <c r="O11" s="10">
        <v>251012</v>
      </c>
      <c r="P11" s="10">
        <v>251012</v>
      </c>
    </row>
    <row r="12" spans="2:16">
      <c r="B12" s="4" t="s">
        <v>1020</v>
      </c>
      <c r="E12" t="str">
        <f t="shared" si="0"/>
        <v>2</v>
      </c>
      <c r="G12" s="10">
        <v>11</v>
      </c>
      <c r="H12" s="10">
        <v>253012</v>
      </c>
      <c r="J12" s="10">
        <v>253012</v>
      </c>
      <c r="K12" s="10">
        <v>253012</v>
      </c>
      <c r="L12" s="10">
        <v>253012</v>
      </c>
      <c r="M12" s="10">
        <v>253012</v>
      </c>
      <c r="N12" s="10">
        <v>253012</v>
      </c>
      <c r="O12" s="10">
        <v>253012</v>
      </c>
      <c r="P12" s="10">
        <v>253012</v>
      </c>
    </row>
    <row r="13" spans="2:16">
      <c r="B13" s="4" t="s">
        <v>1021</v>
      </c>
      <c r="E13" t="str">
        <f t="shared" si="0"/>
        <v>1</v>
      </c>
      <c r="G13" s="10">
        <v>11</v>
      </c>
      <c r="H13" s="10">
        <v>307011</v>
      </c>
      <c r="J13" s="10">
        <v>307011</v>
      </c>
      <c r="K13" s="10">
        <v>307011</v>
      </c>
      <c r="L13" s="10">
        <v>307011</v>
      </c>
      <c r="M13" s="10">
        <v>307011</v>
      </c>
      <c r="N13" s="10">
        <v>307011</v>
      </c>
      <c r="O13" s="10">
        <v>307011</v>
      </c>
      <c r="P13" s="10">
        <v>307011</v>
      </c>
    </row>
    <row r="14" spans="2:16">
      <c r="B14" s="4" t="s">
        <v>1022</v>
      </c>
      <c r="E14" t="str">
        <f t="shared" si="0"/>
        <v>1</v>
      </c>
      <c r="G14" s="10">
        <v>11</v>
      </c>
      <c r="H14" s="10">
        <v>701011</v>
      </c>
      <c r="J14" s="10">
        <v>701011</v>
      </c>
      <c r="K14" s="10">
        <v>701011</v>
      </c>
      <c r="L14" s="10">
        <v>701011</v>
      </c>
      <c r="M14" s="10">
        <v>701011</v>
      </c>
      <c r="N14" s="10">
        <v>701011</v>
      </c>
      <c r="O14" s="10">
        <v>701011</v>
      </c>
      <c r="P14" s="10">
        <v>701011</v>
      </c>
    </row>
    <row r="15" spans="2:16">
      <c r="B15" s="4" t="s">
        <v>1023</v>
      </c>
      <c r="E15" t="str">
        <f t="shared" si="0"/>
        <v>1</v>
      </c>
      <c r="G15" s="10">
        <v>11</v>
      </c>
      <c r="H15" s="10">
        <v>702011</v>
      </c>
      <c r="J15" s="10">
        <v>702011</v>
      </c>
      <c r="K15" s="10">
        <v>702011</v>
      </c>
      <c r="L15" s="10">
        <v>702011</v>
      </c>
      <c r="M15" s="10">
        <v>702011</v>
      </c>
      <c r="N15" s="10">
        <v>702011</v>
      </c>
      <c r="O15" s="10">
        <v>702011</v>
      </c>
      <c r="P15" s="10">
        <v>702011</v>
      </c>
    </row>
    <row r="16" spans="2:16">
      <c r="B16" s="4" t="s">
        <v>1024</v>
      </c>
      <c r="E16" t="str">
        <f t="shared" si="0"/>
        <v>1</v>
      </c>
      <c r="G16" s="10">
        <v>11</v>
      </c>
      <c r="H16" s="10">
        <v>703011</v>
      </c>
      <c r="J16" s="10">
        <v>703011</v>
      </c>
      <c r="K16" s="10">
        <v>703011</v>
      </c>
      <c r="L16" s="10">
        <v>703011</v>
      </c>
      <c r="M16" s="10">
        <v>703011</v>
      </c>
      <c r="N16" s="10">
        <v>703011</v>
      </c>
      <c r="O16" s="10">
        <v>703011</v>
      </c>
      <c r="P16" s="10">
        <v>703011</v>
      </c>
    </row>
    <row r="17" spans="2:16">
      <c r="B17" s="4" t="s">
        <v>1025</v>
      </c>
      <c r="E17" t="str">
        <f t="shared" si="0"/>
        <v>1</v>
      </c>
      <c r="G17" s="10">
        <v>11</v>
      </c>
      <c r="H17" s="10">
        <v>704011</v>
      </c>
      <c r="J17" s="10">
        <v>704011</v>
      </c>
      <c r="K17" s="10">
        <v>704011</v>
      </c>
      <c r="L17" s="10">
        <v>704011</v>
      </c>
      <c r="M17" s="10">
        <v>704011</v>
      </c>
      <c r="N17" s="10">
        <v>704011</v>
      </c>
      <c r="O17" s="10">
        <v>704011</v>
      </c>
      <c r="P17" s="10">
        <v>704011</v>
      </c>
    </row>
    <row r="18" spans="2:16">
      <c r="B18" s="4" t="s">
        <v>1026</v>
      </c>
      <c r="E18" t="str">
        <f t="shared" si="0"/>
        <v>1</v>
      </c>
      <c r="G18" s="10">
        <v>11</v>
      </c>
      <c r="H18" s="10">
        <v>704041</v>
      </c>
      <c r="J18" s="10">
        <v>704041</v>
      </c>
      <c r="K18" s="10">
        <v>704041</v>
      </c>
      <c r="L18" s="10">
        <v>704041</v>
      </c>
      <c r="M18" s="10">
        <v>704041</v>
      </c>
      <c r="N18" s="10">
        <v>704041</v>
      </c>
      <c r="O18" s="10">
        <v>704041</v>
      </c>
      <c r="P18" s="10">
        <v>704041</v>
      </c>
    </row>
    <row r="19" spans="2:16">
      <c r="B19" s="4" t="s">
        <v>1027</v>
      </c>
      <c r="E19" t="str">
        <f t="shared" si="0"/>
        <v>1</v>
      </c>
      <c r="G19" s="10">
        <v>11</v>
      </c>
      <c r="H19" s="10">
        <v>704051</v>
      </c>
      <c r="J19" s="10">
        <v>704051</v>
      </c>
      <c r="K19" s="10">
        <v>704051</v>
      </c>
      <c r="L19" s="10">
        <v>704051</v>
      </c>
      <c r="M19" s="10">
        <v>704051</v>
      </c>
      <c r="N19" s="10">
        <v>704051</v>
      </c>
      <c r="O19" s="10">
        <v>704051</v>
      </c>
      <c r="P19" s="10">
        <v>704051</v>
      </c>
    </row>
    <row r="20" spans="2:16">
      <c r="B20" s="4" t="s">
        <v>1028</v>
      </c>
      <c r="E20" t="str">
        <f t="shared" si="0"/>
        <v>1</v>
      </c>
      <c r="G20" s="10">
        <v>11</v>
      </c>
      <c r="H20" s="10">
        <v>705011</v>
      </c>
      <c r="J20" s="10">
        <v>705011</v>
      </c>
      <c r="K20" s="10">
        <v>705011</v>
      </c>
      <c r="L20" s="10">
        <v>705011</v>
      </c>
      <c r="M20" s="10">
        <v>705011</v>
      </c>
      <c r="N20" s="10">
        <v>705011</v>
      </c>
      <c r="O20" s="10">
        <v>705011</v>
      </c>
      <c r="P20" s="10">
        <v>705011</v>
      </c>
    </row>
    <row r="21" spans="2:16">
      <c r="B21" s="4" t="s">
        <v>1029</v>
      </c>
      <c r="E21" t="str">
        <f t="shared" si="0"/>
        <v>1</v>
      </c>
      <c r="G21" s="10">
        <v>11</v>
      </c>
      <c r="H21" s="10">
        <v>706011</v>
      </c>
      <c r="J21" s="10">
        <v>706011</v>
      </c>
      <c r="K21" s="10">
        <v>706011</v>
      </c>
      <c r="L21" s="10">
        <v>706011</v>
      </c>
      <c r="M21" s="10">
        <v>706011</v>
      </c>
      <c r="N21" s="10">
        <v>706011</v>
      </c>
      <c r="O21" s="10">
        <v>706011</v>
      </c>
      <c r="P21" s="10">
        <v>706011</v>
      </c>
    </row>
    <row r="22" spans="2:16">
      <c r="B22" s="4" t="s">
        <v>1030</v>
      </c>
      <c r="E22" t="str">
        <f t="shared" si="0"/>
        <v>1</v>
      </c>
      <c r="G22" s="10">
        <v>11</v>
      </c>
      <c r="H22" s="10">
        <v>707011</v>
      </c>
      <c r="J22" s="10">
        <v>707011</v>
      </c>
      <c r="K22" s="10">
        <v>707011</v>
      </c>
      <c r="L22" s="10">
        <v>707011</v>
      </c>
      <c r="M22" s="10">
        <v>707011</v>
      </c>
      <c r="N22" s="10">
        <v>707011</v>
      </c>
      <c r="O22" s="10">
        <v>707011</v>
      </c>
      <c r="P22" s="10">
        <v>707011</v>
      </c>
    </row>
    <row r="23" spans="2:16">
      <c r="B23" s="4" t="s">
        <v>1031</v>
      </c>
      <c r="E23" t="str">
        <f t="shared" si="0"/>
        <v>1</v>
      </c>
      <c r="G23" s="10">
        <v>11</v>
      </c>
      <c r="H23" s="10">
        <v>707021</v>
      </c>
      <c r="J23" s="10">
        <v>707021</v>
      </c>
      <c r="K23" s="10">
        <v>707021</v>
      </c>
      <c r="L23" s="10">
        <v>707021</v>
      </c>
      <c r="M23" s="10">
        <v>707021</v>
      </c>
      <c r="N23" s="10">
        <v>707021</v>
      </c>
      <c r="O23" s="10">
        <v>707021</v>
      </c>
      <c r="P23" s="10">
        <v>707021</v>
      </c>
    </row>
    <row r="24" spans="2:16">
      <c r="B24" s="4" t="s">
        <v>1032</v>
      </c>
      <c r="E24" t="str">
        <f t="shared" si="0"/>
        <v>1</v>
      </c>
      <c r="G24" s="10">
        <v>11</v>
      </c>
      <c r="H24" s="10">
        <v>708011</v>
      </c>
      <c r="J24" s="10">
        <v>708011</v>
      </c>
      <c r="K24" s="10">
        <v>708011</v>
      </c>
      <c r="L24" s="10">
        <v>708011</v>
      </c>
      <c r="M24" s="10">
        <v>708011</v>
      </c>
      <c r="N24" s="10">
        <v>708011</v>
      </c>
      <c r="O24" s="10">
        <v>708011</v>
      </c>
      <c r="P24" s="10">
        <v>708011</v>
      </c>
    </row>
    <row r="25" spans="2:16">
      <c r="B25" s="4" t="s">
        <v>1033</v>
      </c>
      <c r="E25" t="str">
        <f t="shared" si="0"/>
        <v>1</v>
      </c>
      <c r="G25" s="10">
        <v>11</v>
      </c>
      <c r="H25" s="10">
        <v>709011</v>
      </c>
      <c r="J25" s="10">
        <v>709011</v>
      </c>
      <c r="K25" s="10">
        <v>709011</v>
      </c>
      <c r="L25" s="10">
        <v>709011</v>
      </c>
      <c r="M25" s="10">
        <v>709011</v>
      </c>
      <c r="N25" s="10">
        <v>709011</v>
      </c>
      <c r="O25" s="10">
        <v>709011</v>
      </c>
      <c r="P25" s="10">
        <v>709011</v>
      </c>
    </row>
    <row r="26" spans="2:16">
      <c r="B26" s="4" t="s">
        <v>1034</v>
      </c>
      <c r="E26" t="str">
        <f t="shared" si="0"/>
        <v>1</v>
      </c>
      <c r="G26" s="10">
        <v>11</v>
      </c>
      <c r="H26" s="10">
        <v>710011</v>
      </c>
      <c r="J26" s="10">
        <v>710011</v>
      </c>
      <c r="K26" s="10">
        <v>710011</v>
      </c>
      <c r="L26" s="10">
        <v>710011</v>
      </c>
      <c r="M26" s="10">
        <v>710011</v>
      </c>
      <c r="N26" s="10">
        <v>710011</v>
      </c>
      <c r="O26" s="10">
        <v>710011</v>
      </c>
      <c r="P26" s="10">
        <v>710011</v>
      </c>
    </row>
    <row r="27" spans="2:16">
      <c r="B27" s="4" t="s">
        <v>1035</v>
      </c>
      <c r="E27" t="str">
        <f t="shared" si="0"/>
        <v>1</v>
      </c>
      <c r="G27" s="10">
        <v>11</v>
      </c>
      <c r="H27" s="10">
        <v>711011</v>
      </c>
      <c r="J27" s="10">
        <v>711011</v>
      </c>
      <c r="K27" s="10">
        <v>711011</v>
      </c>
      <c r="L27" s="10">
        <v>711011</v>
      </c>
      <c r="M27" s="10">
        <v>711011</v>
      </c>
      <c r="N27" s="10">
        <v>711011</v>
      </c>
      <c r="O27" s="10">
        <v>711011</v>
      </c>
      <c r="P27" s="10">
        <v>711011</v>
      </c>
    </row>
    <row r="28" spans="2:16">
      <c r="B28" s="4" t="s">
        <v>1036</v>
      </c>
      <c r="E28" t="str">
        <f t="shared" si="0"/>
        <v>1</v>
      </c>
      <c r="G28" s="10">
        <v>11</v>
      </c>
      <c r="H28" s="10">
        <v>712011</v>
      </c>
      <c r="J28" s="10">
        <v>712011</v>
      </c>
      <c r="K28" s="10">
        <v>712011</v>
      </c>
      <c r="L28" s="10">
        <v>712011</v>
      </c>
      <c r="M28" s="10">
        <v>712011</v>
      </c>
      <c r="N28" s="10">
        <v>712011</v>
      </c>
      <c r="O28" s="10">
        <v>712011</v>
      </c>
      <c r="P28" s="10">
        <v>712011</v>
      </c>
    </row>
    <row r="29" spans="2:16">
      <c r="B29" s="4" t="s">
        <v>1037</v>
      </c>
      <c r="E29" t="str">
        <f t="shared" si="0"/>
        <v>1</v>
      </c>
      <c r="G29" s="10">
        <v>11</v>
      </c>
      <c r="H29" s="10">
        <v>712021</v>
      </c>
      <c r="J29" s="10">
        <v>712021</v>
      </c>
      <c r="K29" s="10">
        <v>712021</v>
      </c>
      <c r="L29" s="10">
        <v>712021</v>
      </c>
      <c r="M29" s="10">
        <v>712021</v>
      </c>
      <c r="N29" s="10">
        <v>712021</v>
      </c>
      <c r="O29" s="10">
        <v>712021</v>
      </c>
      <c r="P29" s="10">
        <v>712021</v>
      </c>
    </row>
    <row r="30" spans="2:16">
      <c r="B30" s="4" t="s">
        <v>1038</v>
      </c>
      <c r="E30" t="str">
        <f t="shared" si="0"/>
        <v>1</v>
      </c>
      <c r="G30" s="10">
        <v>11</v>
      </c>
      <c r="H30" s="10">
        <v>712041</v>
      </c>
      <c r="J30" s="10">
        <v>712041</v>
      </c>
      <c r="K30" s="10">
        <v>712041</v>
      </c>
      <c r="L30" s="10">
        <v>712041</v>
      </c>
      <c r="M30" s="10">
        <v>712041</v>
      </c>
      <c r="N30" s="10">
        <v>712041</v>
      </c>
      <c r="O30" s="10">
        <v>712041</v>
      </c>
      <c r="P30" s="10">
        <v>712041</v>
      </c>
    </row>
    <row r="31" spans="2:16">
      <c r="B31" s="4" t="s">
        <v>1039</v>
      </c>
      <c r="E31" t="str">
        <f t="shared" si="0"/>
        <v>1</v>
      </c>
      <c r="G31" s="10">
        <v>11</v>
      </c>
      <c r="H31" s="10">
        <v>712051</v>
      </c>
      <c r="J31" s="10">
        <v>712051</v>
      </c>
      <c r="K31" s="10">
        <v>712051</v>
      </c>
      <c r="L31" s="10">
        <v>712051</v>
      </c>
      <c r="M31" s="10">
        <v>712051</v>
      </c>
      <c r="N31" s="10">
        <v>712051</v>
      </c>
      <c r="O31" s="10">
        <v>712051</v>
      </c>
      <c r="P31" s="10">
        <v>712051</v>
      </c>
    </row>
    <row r="32" spans="2:16">
      <c r="B32" s="4" t="s">
        <v>1040</v>
      </c>
      <c r="E32" t="str">
        <f t="shared" si="0"/>
        <v>1</v>
      </c>
      <c r="G32" s="10">
        <v>11</v>
      </c>
      <c r="H32" s="10">
        <v>713011</v>
      </c>
      <c r="J32" s="10">
        <v>713011</v>
      </c>
      <c r="K32" s="10">
        <v>713011</v>
      </c>
      <c r="L32" s="10">
        <v>713011</v>
      </c>
      <c r="M32" s="10">
        <v>713011</v>
      </c>
      <c r="N32" s="10">
        <v>713011</v>
      </c>
      <c r="O32" s="10">
        <v>713011</v>
      </c>
      <c r="P32" s="10">
        <v>713011</v>
      </c>
    </row>
    <row r="33" spans="2:16">
      <c r="B33" s="4" t="s">
        <v>1041</v>
      </c>
      <c r="E33" t="str">
        <f t="shared" si="0"/>
        <v>1</v>
      </c>
      <c r="G33" s="10">
        <v>11</v>
      </c>
      <c r="H33" s="10">
        <v>714011</v>
      </c>
      <c r="J33" s="10">
        <v>714011</v>
      </c>
      <c r="K33" s="10">
        <v>714011</v>
      </c>
      <c r="L33" s="10">
        <v>714011</v>
      </c>
      <c r="M33" s="10">
        <v>714011</v>
      </c>
      <c r="N33" s="10">
        <v>714011</v>
      </c>
      <c r="O33" s="10">
        <v>714011</v>
      </c>
      <c r="P33" s="10">
        <v>714011</v>
      </c>
    </row>
    <row r="34" spans="2:16">
      <c r="B34" s="4" t="s">
        <v>1042</v>
      </c>
      <c r="E34" t="str">
        <f t="shared" si="0"/>
        <v>1</v>
      </c>
      <c r="G34" s="10">
        <v>11</v>
      </c>
      <c r="H34" s="10">
        <v>714041</v>
      </c>
      <c r="J34" s="10">
        <v>714041</v>
      </c>
      <c r="K34" s="10">
        <v>714041</v>
      </c>
      <c r="L34" s="10">
        <v>714041</v>
      </c>
      <c r="M34" s="10">
        <v>714041</v>
      </c>
      <c r="N34" s="10">
        <v>714041</v>
      </c>
      <c r="O34" s="10">
        <v>714041</v>
      </c>
      <c r="P34" s="10">
        <v>714041</v>
      </c>
    </row>
    <row r="35" spans="2:16">
      <c r="B35" s="4" t="s">
        <v>1043</v>
      </c>
      <c r="E35" t="str">
        <f t="shared" si="0"/>
        <v>1</v>
      </c>
      <c r="G35" s="10">
        <v>11</v>
      </c>
      <c r="H35" s="10">
        <v>714051</v>
      </c>
      <c r="J35" s="10">
        <v>714051</v>
      </c>
      <c r="K35" s="10">
        <v>714051</v>
      </c>
      <c r="L35" s="10">
        <v>714051</v>
      </c>
      <c r="M35" s="10">
        <v>714051</v>
      </c>
      <c r="N35" s="10">
        <v>714051</v>
      </c>
      <c r="O35" s="10">
        <v>714051</v>
      </c>
      <c r="P35" s="10">
        <v>714051</v>
      </c>
    </row>
    <row r="36" spans="2:16">
      <c r="B36" s="4" t="s">
        <v>1044</v>
      </c>
      <c r="E36" t="str">
        <f t="shared" si="0"/>
        <v>1</v>
      </c>
      <c r="G36" s="10">
        <v>11</v>
      </c>
      <c r="H36" s="10">
        <v>714091</v>
      </c>
      <c r="J36" s="10">
        <v>714091</v>
      </c>
      <c r="K36" s="10">
        <v>714091</v>
      </c>
      <c r="L36" s="10">
        <v>714091</v>
      </c>
      <c r="M36" s="10">
        <v>714091</v>
      </c>
      <c r="N36" s="10">
        <v>714091</v>
      </c>
      <c r="O36" s="10">
        <v>714091</v>
      </c>
      <c r="P36" s="10">
        <v>714091</v>
      </c>
    </row>
    <row r="37" spans="2:16">
      <c r="B37" s="4" t="s">
        <v>1045</v>
      </c>
      <c r="E37" t="str">
        <f t="shared" si="0"/>
        <v>1</v>
      </c>
      <c r="G37" s="10">
        <v>11</v>
      </c>
      <c r="H37" s="10">
        <v>715011</v>
      </c>
      <c r="J37" s="10">
        <v>715011</v>
      </c>
      <c r="K37" s="10">
        <v>715011</v>
      </c>
      <c r="L37" s="10">
        <v>715011</v>
      </c>
      <c r="M37" s="10">
        <v>715011</v>
      </c>
      <c r="N37" s="10">
        <v>715011</v>
      </c>
      <c r="O37" s="10">
        <v>715011</v>
      </c>
      <c r="P37" s="10">
        <v>715011</v>
      </c>
    </row>
    <row r="38" spans="2:16">
      <c r="B38" s="4" t="s">
        <v>1046</v>
      </c>
      <c r="E38" t="str">
        <f t="shared" si="0"/>
        <v>1</v>
      </c>
      <c r="G38" s="10">
        <v>11</v>
      </c>
      <c r="H38" s="10">
        <v>715031</v>
      </c>
      <c r="J38" s="10">
        <v>715031</v>
      </c>
      <c r="K38" s="10">
        <v>715031</v>
      </c>
      <c r="L38" s="10">
        <v>715031</v>
      </c>
      <c r="M38" s="10">
        <v>715031</v>
      </c>
      <c r="N38" s="10">
        <v>715031</v>
      </c>
      <c r="O38" s="10">
        <v>715031</v>
      </c>
      <c r="P38" s="10">
        <v>715031</v>
      </c>
    </row>
    <row r="39" spans="2:16">
      <c r="B39" s="4" t="s">
        <v>1047</v>
      </c>
      <c r="E39" t="str">
        <f t="shared" si="0"/>
        <v>1</v>
      </c>
      <c r="G39" s="10">
        <v>11</v>
      </c>
      <c r="H39" s="10">
        <v>716011</v>
      </c>
      <c r="J39" s="10">
        <v>716011</v>
      </c>
      <c r="K39" s="10">
        <v>716011</v>
      </c>
      <c r="L39" s="10">
        <v>716011</v>
      </c>
      <c r="M39" s="10">
        <v>716011</v>
      </c>
      <c r="N39" s="10">
        <v>716011</v>
      </c>
      <c r="O39" s="10">
        <v>716011</v>
      </c>
      <c r="P39" s="10">
        <v>716011</v>
      </c>
    </row>
    <row r="40" spans="2:16">
      <c r="B40" s="4" t="s">
        <v>1048</v>
      </c>
      <c r="E40" t="str">
        <f t="shared" si="0"/>
        <v>1</v>
      </c>
      <c r="G40" s="10">
        <v>11</v>
      </c>
      <c r="H40" s="10">
        <v>717011</v>
      </c>
      <c r="J40" s="10">
        <v>717011</v>
      </c>
      <c r="K40" s="10">
        <v>717011</v>
      </c>
      <c r="L40" s="10">
        <v>717011</v>
      </c>
      <c r="M40" s="10">
        <v>717011</v>
      </c>
      <c r="N40" s="10">
        <v>717011</v>
      </c>
      <c r="O40" s="10">
        <v>717011</v>
      </c>
      <c r="P40" s="10">
        <v>717011</v>
      </c>
    </row>
    <row r="41" spans="2:16">
      <c r="B41" s="4" t="s">
        <v>1049</v>
      </c>
      <c r="E41" t="str">
        <f t="shared" si="0"/>
        <v>1</v>
      </c>
      <c r="G41" s="10">
        <v>11</v>
      </c>
      <c r="H41" s="10">
        <v>717141</v>
      </c>
      <c r="J41" s="10">
        <v>717141</v>
      </c>
      <c r="K41" s="10">
        <v>717141</v>
      </c>
      <c r="L41" s="10">
        <v>717141</v>
      </c>
      <c r="M41" s="10">
        <v>717141</v>
      </c>
      <c r="N41" s="10">
        <v>717141</v>
      </c>
      <c r="O41" s="10">
        <v>717141</v>
      </c>
      <c r="P41" s="10">
        <v>717141</v>
      </c>
    </row>
    <row r="42" spans="2:16">
      <c r="E42" t="str">
        <f t="shared" si="0"/>
        <v>1</v>
      </c>
      <c r="G42" s="10">
        <v>11</v>
      </c>
      <c r="H42" s="10">
        <v>717151</v>
      </c>
      <c r="J42" s="10">
        <v>717151</v>
      </c>
      <c r="K42" s="10">
        <v>717151</v>
      </c>
      <c r="L42" s="10">
        <v>717151</v>
      </c>
      <c r="M42" s="10">
        <v>717151</v>
      </c>
      <c r="N42" s="10">
        <v>717151</v>
      </c>
      <c r="O42" s="10">
        <v>717151</v>
      </c>
      <c r="P42" s="10">
        <v>717151</v>
      </c>
    </row>
    <row r="43" spans="2:16">
      <c r="E43" t="str">
        <f t="shared" si="0"/>
        <v>1</v>
      </c>
      <c r="G43" s="10">
        <v>11</v>
      </c>
      <c r="H43" s="10">
        <v>717321</v>
      </c>
      <c r="J43" s="10">
        <v>717321</v>
      </c>
      <c r="K43" s="10">
        <v>717321</v>
      </c>
      <c r="L43" s="10">
        <v>717321</v>
      </c>
      <c r="M43" s="10">
        <v>717321</v>
      </c>
      <c r="N43" s="10">
        <v>717321</v>
      </c>
      <c r="O43" s="10">
        <v>717321</v>
      </c>
      <c r="P43" s="10">
        <v>717321</v>
      </c>
    </row>
    <row r="44" spans="2:16">
      <c r="E44" t="str">
        <f t="shared" si="0"/>
        <v>1</v>
      </c>
      <c r="G44" s="10">
        <v>11</v>
      </c>
      <c r="H44" s="10">
        <v>717511</v>
      </c>
      <c r="J44" s="10">
        <v>717511</v>
      </c>
      <c r="K44" s="10">
        <v>717511</v>
      </c>
      <c r="L44" s="10">
        <v>717511</v>
      </c>
      <c r="M44" s="10">
        <v>717511</v>
      </c>
      <c r="N44" s="10">
        <v>717511</v>
      </c>
      <c r="O44" s="10">
        <v>717511</v>
      </c>
      <c r="P44" s="10">
        <v>717511</v>
      </c>
    </row>
    <row r="45" spans="2:16">
      <c r="E45" t="str">
        <f t="shared" si="0"/>
        <v>1</v>
      </c>
      <c r="G45" s="10">
        <v>11</v>
      </c>
      <c r="H45" s="10">
        <v>718011</v>
      </c>
      <c r="J45" s="10">
        <v>718011</v>
      </c>
      <c r="K45" s="10">
        <v>718011</v>
      </c>
      <c r="L45" s="10">
        <v>718011</v>
      </c>
      <c r="M45" s="10">
        <v>718011</v>
      </c>
      <c r="N45" s="10">
        <v>718011</v>
      </c>
      <c r="O45" s="10">
        <v>718011</v>
      </c>
      <c r="P45" s="10">
        <v>718011</v>
      </c>
    </row>
    <row r="46" spans="2:16">
      <c r="E46" t="str">
        <f t="shared" si="0"/>
        <v>1</v>
      </c>
      <c r="G46" s="10">
        <v>11</v>
      </c>
      <c r="H46" s="10">
        <v>719011</v>
      </c>
      <c r="J46" s="10">
        <v>719011</v>
      </c>
      <c r="K46" s="10">
        <v>719011</v>
      </c>
      <c r="L46" s="10">
        <v>719011</v>
      </c>
      <c r="M46" s="10">
        <v>719011</v>
      </c>
      <c r="N46" s="10">
        <v>719011</v>
      </c>
      <c r="O46" s="10">
        <v>719011</v>
      </c>
      <c r="P46" s="10">
        <v>719011</v>
      </c>
    </row>
    <row r="47" spans="2:16">
      <c r="E47" t="str">
        <f t="shared" si="0"/>
        <v>1</v>
      </c>
      <c r="G47" s="10">
        <v>11</v>
      </c>
      <c r="H47" s="10">
        <v>719811</v>
      </c>
      <c r="J47" s="10">
        <v>719811</v>
      </c>
      <c r="K47" s="10">
        <v>719811</v>
      </c>
      <c r="L47" s="10">
        <v>719811</v>
      </c>
      <c r="M47" s="10">
        <v>719811</v>
      </c>
      <c r="N47" s="10">
        <v>719811</v>
      </c>
      <c r="O47" s="10">
        <v>719811</v>
      </c>
      <c r="P47" s="10">
        <v>719811</v>
      </c>
    </row>
    <row r="48" spans="2:16">
      <c r="E48" t="str">
        <f t="shared" si="0"/>
        <v>1</v>
      </c>
      <c r="G48" s="10">
        <v>11</v>
      </c>
      <c r="H48" s="10">
        <v>719901</v>
      </c>
      <c r="J48" s="10">
        <v>719901</v>
      </c>
      <c r="K48" s="10">
        <v>719901</v>
      </c>
      <c r="L48" s="10">
        <v>719901</v>
      </c>
      <c r="M48" s="10">
        <v>719901</v>
      </c>
      <c r="N48" s="10">
        <v>719901</v>
      </c>
      <c r="O48" s="10">
        <v>719901</v>
      </c>
      <c r="P48" s="10">
        <v>719901</v>
      </c>
    </row>
    <row r="49" spans="5:16">
      <c r="E49" t="str">
        <f t="shared" si="0"/>
        <v>2</v>
      </c>
      <c r="G49" s="10">
        <v>11</v>
      </c>
      <c r="H49" s="10">
        <v>720012</v>
      </c>
      <c r="J49" s="10">
        <v>720012</v>
      </c>
      <c r="K49" s="10">
        <v>720012</v>
      </c>
      <c r="L49" s="10">
        <v>720012</v>
      </c>
      <c r="M49" s="10">
        <v>720012</v>
      </c>
      <c r="N49" s="10">
        <v>720012</v>
      </c>
      <c r="O49" s="10">
        <v>720012</v>
      </c>
      <c r="P49" s="10">
        <v>720012</v>
      </c>
    </row>
    <row r="50" spans="5:16">
      <c r="E50" t="str">
        <f t="shared" si="0"/>
        <v>2</v>
      </c>
      <c r="G50" s="10">
        <v>11</v>
      </c>
      <c r="H50" s="10">
        <v>720062</v>
      </c>
      <c r="J50" s="10">
        <v>720062</v>
      </c>
      <c r="K50" s="10">
        <v>720062</v>
      </c>
      <c r="L50" s="10">
        <v>720062</v>
      </c>
      <c r="M50" s="10">
        <v>720062</v>
      </c>
      <c r="N50" s="10">
        <v>720062</v>
      </c>
      <c r="O50" s="10">
        <v>720062</v>
      </c>
      <c r="P50" s="10">
        <v>720062</v>
      </c>
    </row>
    <row r="51" spans="5:16">
      <c r="E51" t="str">
        <f t="shared" si="0"/>
        <v>2</v>
      </c>
      <c r="G51" s="10">
        <v>11</v>
      </c>
      <c r="H51" s="10">
        <v>720082</v>
      </c>
      <c r="J51" s="10">
        <v>720082</v>
      </c>
      <c r="K51" s="10">
        <v>720082</v>
      </c>
      <c r="L51" s="10">
        <v>720082</v>
      </c>
      <c r="M51" s="10">
        <v>720082</v>
      </c>
      <c r="N51" s="10">
        <v>720082</v>
      </c>
      <c r="O51" s="10">
        <v>720082</v>
      </c>
      <c r="P51" s="10">
        <v>720082</v>
      </c>
    </row>
    <row r="52" spans="5:16">
      <c r="E52" t="str">
        <f t="shared" si="0"/>
        <v>1</v>
      </c>
      <c r="G52" s="10">
        <v>11</v>
      </c>
      <c r="H52" s="10">
        <v>721011</v>
      </c>
      <c r="J52" s="10">
        <v>721011</v>
      </c>
      <c r="K52" s="10">
        <v>721011</v>
      </c>
      <c r="L52" s="10">
        <v>721011</v>
      </c>
      <c r="M52" s="10">
        <v>721011</v>
      </c>
      <c r="N52" s="10">
        <v>721011</v>
      </c>
      <c r="O52" s="10">
        <v>721011</v>
      </c>
      <c r="P52" s="10">
        <v>721011</v>
      </c>
    </row>
    <row r="53" spans="5:16">
      <c r="E53" t="str">
        <f t="shared" si="0"/>
        <v>2</v>
      </c>
      <c r="G53" s="10">
        <v>11</v>
      </c>
      <c r="H53" s="10">
        <v>722012</v>
      </c>
      <c r="J53" s="10">
        <v>722012</v>
      </c>
      <c r="K53" s="10">
        <v>722012</v>
      </c>
      <c r="L53" s="10">
        <v>722012</v>
      </c>
      <c r="M53" s="10">
        <v>722012</v>
      </c>
      <c r="N53" s="10">
        <v>722012</v>
      </c>
      <c r="O53" s="10">
        <v>722012</v>
      </c>
      <c r="P53" s="10">
        <v>722012</v>
      </c>
    </row>
    <row r="54" spans="5:16">
      <c r="E54" t="str">
        <f t="shared" si="0"/>
        <v>2</v>
      </c>
      <c r="G54" s="10">
        <v>11</v>
      </c>
      <c r="H54" s="10">
        <v>723012</v>
      </c>
      <c r="J54" s="10">
        <v>723012</v>
      </c>
      <c r="K54" s="10">
        <v>723012</v>
      </c>
      <c r="L54" s="10">
        <v>723012</v>
      </c>
      <c r="M54" s="10">
        <v>723012</v>
      </c>
      <c r="N54" s="10">
        <v>723012</v>
      </c>
      <c r="O54" s="10">
        <v>723012</v>
      </c>
      <c r="P54" s="10">
        <v>723012</v>
      </c>
    </row>
    <row r="55" spans="5:16">
      <c r="E55" t="str">
        <f t="shared" si="0"/>
        <v>1</v>
      </c>
      <c r="G55" s="10">
        <v>11</v>
      </c>
      <c r="H55" s="10">
        <v>724011</v>
      </c>
      <c r="J55" s="10">
        <v>724011</v>
      </c>
      <c r="K55" s="10">
        <v>724011</v>
      </c>
      <c r="L55" s="10">
        <v>724011</v>
      </c>
      <c r="M55" s="10">
        <v>724011</v>
      </c>
      <c r="N55" s="10">
        <v>724011</v>
      </c>
      <c r="O55" s="10">
        <v>724011</v>
      </c>
      <c r="P55" s="10">
        <v>724011</v>
      </c>
    </row>
    <row r="56" spans="5:16">
      <c r="E56" t="str">
        <f t="shared" si="0"/>
        <v>2</v>
      </c>
      <c r="G56" s="10">
        <v>11</v>
      </c>
      <c r="H56" s="10">
        <v>725012</v>
      </c>
      <c r="J56" s="10">
        <v>725012</v>
      </c>
      <c r="K56" s="10">
        <v>725012</v>
      </c>
      <c r="L56" s="10">
        <v>725012</v>
      </c>
      <c r="M56" s="10">
        <v>725012</v>
      </c>
      <c r="N56" s="10">
        <v>725012</v>
      </c>
      <c r="O56" s="10">
        <v>725012</v>
      </c>
      <c r="P56" s="10">
        <v>725012</v>
      </c>
    </row>
    <row r="57" spans="5:16">
      <c r="E57" t="str">
        <f t="shared" si="0"/>
        <v>2</v>
      </c>
      <c r="G57" s="10">
        <v>11</v>
      </c>
      <c r="H57" s="10">
        <v>726012</v>
      </c>
      <c r="J57" s="10">
        <v>726012</v>
      </c>
      <c r="K57" s="10">
        <v>726012</v>
      </c>
      <c r="L57" s="10">
        <v>726012</v>
      </c>
      <c r="M57" s="10">
        <v>726012</v>
      </c>
      <c r="N57" s="10">
        <v>726012</v>
      </c>
      <c r="O57" s="10">
        <v>726012</v>
      </c>
      <c r="P57" s="10">
        <v>726012</v>
      </c>
    </row>
    <row r="58" spans="5:16">
      <c r="E58" t="str">
        <f t="shared" si="0"/>
        <v>2</v>
      </c>
      <c r="G58" s="10">
        <v>11</v>
      </c>
      <c r="H58" s="10">
        <v>727012</v>
      </c>
      <c r="J58" s="10">
        <v>727012</v>
      </c>
      <c r="K58" s="10">
        <v>727012</v>
      </c>
      <c r="L58" s="10">
        <v>727012</v>
      </c>
      <c r="M58" s="10">
        <v>727012</v>
      </c>
      <c r="N58" s="10">
        <v>727012</v>
      </c>
      <c r="O58" s="10">
        <v>727012</v>
      </c>
      <c r="P58" s="10">
        <v>727012</v>
      </c>
    </row>
    <row r="59" spans="5:16">
      <c r="E59" t="str">
        <f t="shared" si="0"/>
        <v>2</v>
      </c>
      <c r="G59" s="10">
        <v>11</v>
      </c>
      <c r="H59" s="10">
        <v>728012</v>
      </c>
      <c r="J59" s="10">
        <v>728012</v>
      </c>
      <c r="K59" s="10">
        <v>728012</v>
      </c>
      <c r="L59" s="10">
        <v>728012</v>
      </c>
      <c r="M59" s="10">
        <v>728012</v>
      </c>
      <c r="N59" s="10">
        <v>728012</v>
      </c>
      <c r="O59" s="10">
        <v>728012</v>
      </c>
      <c r="P59" s="10">
        <v>728012</v>
      </c>
    </row>
    <row r="60" spans="5:16">
      <c r="E60" t="str">
        <f t="shared" si="0"/>
        <v>2</v>
      </c>
      <c r="G60" s="10">
        <v>11</v>
      </c>
      <c r="H60" s="10">
        <v>729012</v>
      </c>
      <c r="J60" s="10">
        <v>729012</v>
      </c>
      <c r="K60" s="10">
        <v>729012</v>
      </c>
      <c r="L60" s="10">
        <v>729012</v>
      </c>
      <c r="M60" s="10">
        <v>729012</v>
      </c>
      <c r="N60" s="10">
        <v>729012</v>
      </c>
      <c r="O60" s="10">
        <v>729012</v>
      </c>
      <c r="P60" s="10">
        <v>729012</v>
      </c>
    </row>
    <row r="61" spans="5:16">
      <c r="E61" t="str">
        <f t="shared" si="0"/>
        <v>2</v>
      </c>
      <c r="G61" s="10">
        <v>11</v>
      </c>
      <c r="H61" s="10">
        <v>729022</v>
      </c>
      <c r="J61" s="10">
        <v>729022</v>
      </c>
      <c r="K61" s="10">
        <v>729022</v>
      </c>
      <c r="L61" s="10">
        <v>729022</v>
      </c>
      <c r="M61" s="10">
        <v>729022</v>
      </c>
      <c r="N61" s="10">
        <v>729022</v>
      </c>
      <c r="O61" s="10">
        <v>729022</v>
      </c>
      <c r="P61" s="10">
        <v>729022</v>
      </c>
    </row>
    <row r="62" spans="5:16">
      <c r="E62" t="str">
        <f t="shared" si="0"/>
        <v>2</v>
      </c>
      <c r="G62" s="10">
        <v>11</v>
      </c>
      <c r="H62" s="10">
        <v>729032</v>
      </c>
      <c r="J62" s="10">
        <v>729032</v>
      </c>
      <c r="K62" s="10">
        <v>729032</v>
      </c>
      <c r="L62" s="10">
        <v>729032</v>
      </c>
      <c r="M62" s="10">
        <v>729032</v>
      </c>
      <c r="N62" s="10">
        <v>729032</v>
      </c>
      <c r="O62" s="10">
        <v>729032</v>
      </c>
      <c r="P62" s="10">
        <v>729032</v>
      </c>
    </row>
    <row r="63" spans="5:16">
      <c r="E63" t="str">
        <f t="shared" si="0"/>
        <v>2</v>
      </c>
      <c r="G63" s="10">
        <v>11</v>
      </c>
      <c r="H63" s="10">
        <v>730012</v>
      </c>
      <c r="J63" s="10">
        <v>730012</v>
      </c>
      <c r="K63" s="10">
        <v>730012</v>
      </c>
      <c r="L63" s="10">
        <v>730012</v>
      </c>
      <c r="M63" s="10">
        <v>730012</v>
      </c>
      <c r="N63" s="10">
        <v>730012</v>
      </c>
      <c r="O63" s="10">
        <v>730012</v>
      </c>
      <c r="P63" s="10">
        <v>730012</v>
      </c>
    </row>
    <row r="64" spans="5:16">
      <c r="E64" t="str">
        <f t="shared" si="0"/>
        <v>2</v>
      </c>
      <c r="G64" s="10">
        <v>11</v>
      </c>
      <c r="H64" s="10">
        <v>731012</v>
      </c>
      <c r="J64" s="10">
        <v>731012</v>
      </c>
      <c r="K64" s="10">
        <v>731012</v>
      </c>
      <c r="L64" s="10">
        <v>731012</v>
      </c>
      <c r="M64" s="10">
        <v>731012</v>
      </c>
      <c r="N64" s="10">
        <v>731012</v>
      </c>
      <c r="O64" s="10">
        <v>731012</v>
      </c>
      <c r="P64" s="10">
        <v>731012</v>
      </c>
    </row>
    <row r="65" spans="5:16">
      <c r="E65" t="str">
        <f t="shared" si="0"/>
        <v>2</v>
      </c>
      <c r="G65" s="10">
        <v>11</v>
      </c>
      <c r="H65" s="10">
        <v>731022</v>
      </c>
      <c r="J65" s="10">
        <v>731022</v>
      </c>
      <c r="K65" s="10">
        <v>731022</v>
      </c>
      <c r="L65" s="10">
        <v>731022</v>
      </c>
      <c r="M65" s="10">
        <v>731022</v>
      </c>
      <c r="N65" s="10">
        <v>731022</v>
      </c>
      <c r="O65" s="10">
        <v>731022</v>
      </c>
      <c r="P65" s="10">
        <v>731022</v>
      </c>
    </row>
    <row r="66" spans="5:16">
      <c r="E66" t="str">
        <f t="shared" si="0"/>
        <v>2</v>
      </c>
      <c r="G66" s="10">
        <v>11</v>
      </c>
      <c r="H66" s="10">
        <v>732012</v>
      </c>
      <c r="J66" s="10">
        <v>732012</v>
      </c>
      <c r="K66" s="10">
        <v>732012</v>
      </c>
      <c r="L66" s="10">
        <v>732012</v>
      </c>
      <c r="M66" s="10">
        <v>732012</v>
      </c>
      <c r="N66" s="10">
        <v>732012</v>
      </c>
      <c r="O66" s="10">
        <v>732012</v>
      </c>
      <c r="P66" s="10">
        <v>732012</v>
      </c>
    </row>
    <row r="67" spans="5:16">
      <c r="E67" t="str">
        <f t="shared" si="0"/>
        <v>2</v>
      </c>
      <c r="G67" s="10">
        <v>11</v>
      </c>
      <c r="H67" s="10">
        <v>732032</v>
      </c>
      <c r="J67" s="10">
        <v>732032</v>
      </c>
      <c r="K67" s="10">
        <v>732032</v>
      </c>
      <c r="L67" s="10">
        <v>732032</v>
      </c>
      <c r="M67" s="10">
        <v>732032</v>
      </c>
      <c r="N67" s="10">
        <v>732032</v>
      </c>
      <c r="O67" s="10">
        <v>732032</v>
      </c>
      <c r="P67" s="10">
        <v>732032</v>
      </c>
    </row>
    <row r="68" spans="5:16">
      <c r="E68" t="str">
        <f t="shared" ref="E68:E131" si="1">RIGHT(H68,1)</f>
        <v>2</v>
      </c>
      <c r="G68" s="10">
        <v>11</v>
      </c>
      <c r="H68" s="10">
        <v>733012</v>
      </c>
      <c r="J68" s="10">
        <v>733012</v>
      </c>
      <c r="K68" s="10">
        <v>733012</v>
      </c>
      <c r="L68" s="10">
        <v>733012</v>
      </c>
      <c r="M68" s="10">
        <v>733012</v>
      </c>
      <c r="N68" s="10">
        <v>733012</v>
      </c>
      <c r="O68" s="10">
        <v>733012</v>
      </c>
      <c r="P68" s="10">
        <v>733012</v>
      </c>
    </row>
    <row r="69" spans="5:16">
      <c r="E69" t="str">
        <f t="shared" si="1"/>
        <v>2</v>
      </c>
      <c r="G69" s="10">
        <v>11</v>
      </c>
      <c r="H69" s="10">
        <v>734012</v>
      </c>
      <c r="J69" s="10">
        <v>734012</v>
      </c>
      <c r="K69" s="10">
        <v>734012</v>
      </c>
      <c r="L69" s="10">
        <v>734012</v>
      </c>
      <c r="M69" s="10">
        <v>734012</v>
      </c>
      <c r="N69" s="10">
        <v>734012</v>
      </c>
      <c r="O69" s="10">
        <v>734012</v>
      </c>
      <c r="P69" s="10">
        <v>734012</v>
      </c>
    </row>
    <row r="70" spans="5:16">
      <c r="E70" t="str">
        <f t="shared" si="1"/>
        <v>2</v>
      </c>
      <c r="G70" s="10">
        <v>11</v>
      </c>
      <c r="H70" s="10">
        <v>734022</v>
      </c>
      <c r="J70" s="10">
        <v>734022</v>
      </c>
      <c r="K70" s="10">
        <v>734022</v>
      </c>
      <c r="L70" s="10">
        <v>734022</v>
      </c>
      <c r="M70" s="10">
        <v>734022</v>
      </c>
      <c r="N70" s="10">
        <v>734022</v>
      </c>
      <c r="O70" s="10">
        <v>734022</v>
      </c>
      <c r="P70" s="10">
        <v>734022</v>
      </c>
    </row>
    <row r="71" spans="5:16">
      <c r="E71" t="str">
        <f t="shared" si="1"/>
        <v>2</v>
      </c>
      <c r="G71" s="10">
        <v>11</v>
      </c>
      <c r="H71" s="10">
        <v>734032</v>
      </c>
      <c r="J71" s="10">
        <v>734032</v>
      </c>
      <c r="K71" s="10">
        <v>734032</v>
      </c>
      <c r="L71" s="10">
        <v>734032</v>
      </c>
      <c r="M71" s="10">
        <v>734032</v>
      </c>
      <c r="N71" s="10">
        <v>734032</v>
      </c>
      <c r="O71" s="10">
        <v>734032</v>
      </c>
      <c r="P71" s="10">
        <v>734032</v>
      </c>
    </row>
    <row r="72" spans="5:16">
      <c r="E72" t="str">
        <f t="shared" si="1"/>
        <v>2</v>
      </c>
      <c r="G72" s="10">
        <v>11</v>
      </c>
      <c r="H72" s="10">
        <v>734042</v>
      </c>
      <c r="J72" s="10">
        <v>734042</v>
      </c>
      <c r="K72" s="10">
        <v>734042</v>
      </c>
      <c r="L72" s="10">
        <v>734042</v>
      </c>
      <c r="M72" s="10">
        <v>734042</v>
      </c>
      <c r="N72" s="10">
        <v>734042</v>
      </c>
      <c r="O72" s="10">
        <v>734042</v>
      </c>
      <c r="P72" s="10">
        <v>734042</v>
      </c>
    </row>
    <row r="73" spans="5:16">
      <c r="E73" t="str">
        <f t="shared" si="1"/>
        <v>2</v>
      </c>
      <c r="G73" s="10">
        <v>11</v>
      </c>
      <c r="H73" s="10">
        <v>735012</v>
      </c>
      <c r="J73" s="10">
        <v>735012</v>
      </c>
      <c r="K73" s="10">
        <v>735012</v>
      </c>
      <c r="L73" s="10">
        <v>735012</v>
      </c>
      <c r="M73" s="10">
        <v>735012</v>
      </c>
      <c r="N73" s="10">
        <v>735012</v>
      </c>
      <c r="O73" s="10">
        <v>735012</v>
      </c>
      <c r="P73" s="10">
        <v>735012</v>
      </c>
    </row>
    <row r="74" spans="5:16">
      <c r="E74" t="str">
        <f t="shared" si="1"/>
        <v>2</v>
      </c>
      <c r="G74" s="10">
        <v>11</v>
      </c>
      <c r="H74" s="10">
        <v>736012</v>
      </c>
      <c r="J74" s="10">
        <v>736012</v>
      </c>
      <c r="K74" s="10">
        <v>736012</v>
      </c>
      <c r="L74" s="10">
        <v>736012</v>
      </c>
      <c r="M74" s="10">
        <v>736012</v>
      </c>
      <c r="N74" s="10">
        <v>736012</v>
      </c>
      <c r="O74" s="10">
        <v>736012</v>
      </c>
      <c r="P74" s="10">
        <v>736012</v>
      </c>
    </row>
    <row r="75" spans="5:16">
      <c r="E75" t="str">
        <f t="shared" si="1"/>
        <v>2</v>
      </c>
      <c r="G75" s="10">
        <v>11</v>
      </c>
      <c r="H75" s="10">
        <v>737012</v>
      </c>
      <c r="J75" s="10">
        <v>737012</v>
      </c>
      <c r="K75" s="10">
        <v>737012</v>
      </c>
      <c r="L75" s="10">
        <v>737012</v>
      </c>
      <c r="M75" s="10">
        <v>737012</v>
      </c>
      <c r="N75" s="10">
        <v>737012</v>
      </c>
      <c r="O75" s="10">
        <v>737012</v>
      </c>
      <c r="P75" s="10">
        <v>737012</v>
      </c>
    </row>
    <row r="76" spans="5:16">
      <c r="E76" t="str">
        <f t="shared" si="1"/>
        <v>2</v>
      </c>
      <c r="G76" s="10">
        <v>11</v>
      </c>
      <c r="H76" s="10">
        <v>737902</v>
      </c>
      <c r="J76" s="10">
        <v>737902</v>
      </c>
      <c r="K76" s="10">
        <v>737902</v>
      </c>
      <c r="L76" s="10">
        <v>737902</v>
      </c>
      <c r="M76" s="10">
        <v>737902</v>
      </c>
      <c r="N76" s="10">
        <v>737902</v>
      </c>
      <c r="O76" s="10">
        <v>737902</v>
      </c>
      <c r="P76" s="10">
        <v>737902</v>
      </c>
    </row>
    <row r="77" spans="5:16">
      <c r="E77" t="str">
        <f t="shared" si="1"/>
        <v>1</v>
      </c>
      <c r="G77" s="10">
        <v>11</v>
      </c>
      <c r="H77" s="10" t="s">
        <v>166</v>
      </c>
      <c r="J77" s="10" t="s">
        <v>166</v>
      </c>
      <c r="K77" s="10" t="s">
        <v>166</v>
      </c>
      <c r="L77" s="10" t="s">
        <v>166</v>
      </c>
      <c r="M77" s="10" t="s">
        <v>166</v>
      </c>
      <c r="N77" s="10" t="s">
        <v>166</v>
      </c>
      <c r="O77" s="10" t="s">
        <v>166</v>
      </c>
      <c r="P77" s="10" t="s">
        <v>166</v>
      </c>
    </row>
    <row r="78" spans="5:16">
      <c r="E78" t="str">
        <f t="shared" si="1"/>
        <v>2</v>
      </c>
      <c r="G78" s="10">
        <v>11</v>
      </c>
      <c r="H78" s="10" t="s">
        <v>168</v>
      </c>
      <c r="J78" s="10" t="s">
        <v>168</v>
      </c>
      <c r="K78" s="10" t="s">
        <v>168</v>
      </c>
      <c r="L78" s="10" t="s">
        <v>168</v>
      </c>
      <c r="M78" s="10" t="s">
        <v>168</v>
      </c>
      <c r="N78" s="10" t="s">
        <v>168</v>
      </c>
      <c r="O78" s="10" t="s">
        <v>168</v>
      </c>
      <c r="P78" s="10" t="s">
        <v>168</v>
      </c>
    </row>
    <row r="79" spans="5:16">
      <c r="E79" t="str">
        <f t="shared" si="1"/>
        <v>3</v>
      </c>
      <c r="G79" s="10">
        <v>11</v>
      </c>
      <c r="H79" s="10" t="s">
        <v>170</v>
      </c>
      <c r="J79" s="10" t="s">
        <v>170</v>
      </c>
      <c r="K79" s="10" t="s">
        <v>170</v>
      </c>
      <c r="L79" s="10" t="s">
        <v>170</v>
      </c>
      <c r="M79" s="10" t="s">
        <v>170</v>
      </c>
      <c r="N79" s="10" t="s">
        <v>170</v>
      </c>
      <c r="O79" s="10" t="s">
        <v>170</v>
      </c>
      <c r="P79" s="10" t="s">
        <v>170</v>
      </c>
    </row>
    <row r="80" spans="5:16">
      <c r="E80" t="str">
        <f t="shared" si="1"/>
        <v>2</v>
      </c>
      <c r="G80" s="10">
        <v>11</v>
      </c>
      <c r="H80" s="10" t="s">
        <v>172</v>
      </c>
      <c r="J80" s="10" t="s">
        <v>172</v>
      </c>
      <c r="K80" s="10" t="s">
        <v>172</v>
      </c>
      <c r="L80" s="10" t="s">
        <v>172</v>
      </c>
      <c r="M80" s="10" t="s">
        <v>172</v>
      </c>
      <c r="N80" s="10" t="s">
        <v>172</v>
      </c>
      <c r="O80" s="10" t="s">
        <v>172</v>
      </c>
      <c r="P80" s="10" t="s">
        <v>172</v>
      </c>
    </row>
    <row r="81" spans="5:16">
      <c r="E81" t="str">
        <f t="shared" si="1"/>
        <v>4</v>
      </c>
      <c r="G81" s="10">
        <v>11</v>
      </c>
      <c r="H81" s="10" t="s">
        <v>174</v>
      </c>
      <c r="J81" s="10" t="s">
        <v>174</v>
      </c>
      <c r="K81" s="10" t="s">
        <v>174</v>
      </c>
      <c r="L81" s="10" t="s">
        <v>174</v>
      </c>
      <c r="M81" s="10" t="s">
        <v>174</v>
      </c>
      <c r="N81" s="10" t="s">
        <v>174</v>
      </c>
      <c r="O81" s="10" t="s">
        <v>174</v>
      </c>
      <c r="P81" s="10" t="s">
        <v>174</v>
      </c>
    </row>
    <row r="82" spans="5:16">
      <c r="E82" t="str">
        <f t="shared" si="1"/>
        <v>5</v>
      </c>
      <c r="G82" s="10">
        <v>11</v>
      </c>
      <c r="H82" s="10" t="s">
        <v>176</v>
      </c>
      <c r="J82" s="10" t="s">
        <v>176</v>
      </c>
      <c r="K82" s="10" t="s">
        <v>176</v>
      </c>
      <c r="L82" s="10" t="s">
        <v>176</v>
      </c>
      <c r="M82" s="10" t="s">
        <v>176</v>
      </c>
      <c r="N82" s="10" t="s">
        <v>176</v>
      </c>
      <c r="O82" s="10" t="s">
        <v>176</v>
      </c>
      <c r="P82" s="10" t="s">
        <v>176</v>
      </c>
    </row>
    <row r="83" spans="5:16">
      <c r="E83" t="str">
        <f t="shared" si="1"/>
        <v>8</v>
      </c>
      <c r="G83" s="10">
        <v>11</v>
      </c>
      <c r="H83" s="10" t="s">
        <v>178</v>
      </c>
      <c r="J83" s="10" t="s">
        <v>178</v>
      </c>
      <c r="K83" s="10" t="s">
        <v>178</v>
      </c>
      <c r="L83" s="10" t="s">
        <v>178</v>
      </c>
      <c r="M83" s="10" t="s">
        <v>178</v>
      </c>
      <c r="N83" s="10" t="s">
        <v>178</v>
      </c>
      <c r="O83" s="10" t="s">
        <v>178</v>
      </c>
      <c r="P83" s="10" t="s">
        <v>178</v>
      </c>
    </row>
    <row r="84" spans="5:16">
      <c r="E84" t="str">
        <f t="shared" si="1"/>
        <v>9</v>
      </c>
      <c r="G84" s="10">
        <v>11</v>
      </c>
      <c r="H84" s="10" t="s">
        <v>180</v>
      </c>
      <c r="J84" s="10" t="s">
        <v>180</v>
      </c>
      <c r="K84" s="10" t="s">
        <v>180</v>
      </c>
      <c r="L84" s="10" t="s">
        <v>180</v>
      </c>
      <c r="M84" s="10" t="s">
        <v>180</v>
      </c>
      <c r="N84" s="10" t="s">
        <v>180</v>
      </c>
      <c r="O84" s="10" t="s">
        <v>180</v>
      </c>
      <c r="P84" s="10" t="s">
        <v>180</v>
      </c>
    </row>
    <row r="85" spans="5:16">
      <c r="E85" t="str">
        <f t="shared" si="1"/>
        <v>8</v>
      </c>
      <c r="G85" s="10">
        <v>11</v>
      </c>
      <c r="H85" s="10" t="s">
        <v>182</v>
      </c>
      <c r="J85" s="10" t="s">
        <v>182</v>
      </c>
      <c r="K85" s="10" t="s">
        <v>182</v>
      </c>
      <c r="L85" s="10" t="s">
        <v>182</v>
      </c>
      <c r="M85" s="10" t="s">
        <v>182</v>
      </c>
      <c r="N85" s="10" t="s">
        <v>182</v>
      </c>
      <c r="O85" s="10" t="s">
        <v>182</v>
      </c>
      <c r="P85" s="10" t="s">
        <v>182</v>
      </c>
    </row>
    <row r="86" spans="5:16">
      <c r="E86" t="str">
        <f t="shared" si="1"/>
        <v>9</v>
      </c>
      <c r="G86" s="10">
        <v>11</v>
      </c>
      <c r="H86" s="10" t="s">
        <v>184</v>
      </c>
      <c r="J86" s="10" t="s">
        <v>184</v>
      </c>
      <c r="K86" s="10" t="s">
        <v>184</v>
      </c>
      <c r="L86" s="10" t="s">
        <v>184</v>
      </c>
      <c r="M86" s="10" t="s">
        <v>184</v>
      </c>
      <c r="N86" s="10" t="s">
        <v>184</v>
      </c>
      <c r="O86" s="10" t="s">
        <v>184</v>
      </c>
      <c r="P86" s="10" t="s">
        <v>184</v>
      </c>
    </row>
    <row r="87" spans="5:16">
      <c r="E87" t="str">
        <f t="shared" si="1"/>
        <v>1</v>
      </c>
      <c r="G87" s="10">
        <v>11</v>
      </c>
      <c r="H87" s="10" t="s">
        <v>186</v>
      </c>
      <c r="J87" s="10" t="s">
        <v>186</v>
      </c>
      <c r="K87" s="10" t="s">
        <v>186</v>
      </c>
      <c r="L87" s="10" t="s">
        <v>186</v>
      </c>
      <c r="M87" s="10" t="s">
        <v>186</v>
      </c>
      <c r="N87" s="10" t="s">
        <v>186</v>
      </c>
      <c r="O87" s="10" t="s">
        <v>186</v>
      </c>
      <c r="P87" s="10" t="s">
        <v>186</v>
      </c>
    </row>
    <row r="88" spans="5:16">
      <c r="E88" t="str">
        <f t="shared" si="1"/>
        <v>2</v>
      </c>
      <c r="G88" s="10">
        <v>11</v>
      </c>
      <c r="H88" s="10" t="s">
        <v>188</v>
      </c>
      <c r="J88" s="10" t="s">
        <v>188</v>
      </c>
      <c r="K88" s="10" t="s">
        <v>188</v>
      </c>
      <c r="L88" s="10" t="s">
        <v>188</v>
      </c>
      <c r="M88" s="10" t="s">
        <v>188</v>
      </c>
      <c r="N88" s="10" t="s">
        <v>188</v>
      </c>
      <c r="O88" s="10" t="s">
        <v>188</v>
      </c>
      <c r="P88" s="10" t="s">
        <v>188</v>
      </c>
    </row>
    <row r="89" spans="5:16">
      <c r="E89" t="str">
        <f t="shared" si="1"/>
        <v>3</v>
      </c>
      <c r="G89" s="10">
        <v>11</v>
      </c>
      <c r="H89" s="10" t="s">
        <v>190</v>
      </c>
      <c r="J89" s="10" t="s">
        <v>190</v>
      </c>
      <c r="K89" s="10" t="s">
        <v>190</v>
      </c>
      <c r="L89" s="10" t="s">
        <v>190</v>
      </c>
      <c r="M89" s="10" t="s">
        <v>190</v>
      </c>
      <c r="N89" s="10" t="s">
        <v>190</v>
      </c>
      <c r="O89" s="10" t="s">
        <v>190</v>
      </c>
      <c r="P89" s="10" t="s">
        <v>190</v>
      </c>
    </row>
    <row r="90" spans="5:16">
      <c r="E90" t="str">
        <f t="shared" si="1"/>
        <v>4</v>
      </c>
      <c r="G90" s="10">
        <v>11</v>
      </c>
      <c r="H90" s="10" t="s">
        <v>192</v>
      </c>
      <c r="J90" s="10" t="s">
        <v>192</v>
      </c>
      <c r="K90" s="10" t="s">
        <v>192</v>
      </c>
      <c r="L90" s="10" t="s">
        <v>192</v>
      </c>
      <c r="M90" s="10" t="s">
        <v>192</v>
      </c>
      <c r="N90" s="10" t="s">
        <v>192</v>
      </c>
      <c r="O90" s="10" t="s">
        <v>192</v>
      </c>
      <c r="P90" s="10" t="s">
        <v>192</v>
      </c>
    </row>
    <row r="91" spans="5:16">
      <c r="E91" t="str">
        <f t="shared" si="1"/>
        <v>5</v>
      </c>
      <c r="G91" s="10">
        <v>11</v>
      </c>
      <c r="H91" s="10" t="s">
        <v>194</v>
      </c>
      <c r="J91" s="10" t="s">
        <v>194</v>
      </c>
      <c r="K91" s="10" t="s">
        <v>194</v>
      </c>
      <c r="L91" s="10" t="s">
        <v>194</v>
      </c>
      <c r="M91" s="10" t="s">
        <v>194</v>
      </c>
      <c r="N91" s="10" t="s">
        <v>194</v>
      </c>
      <c r="O91" s="10" t="s">
        <v>194</v>
      </c>
      <c r="P91" s="10" t="s">
        <v>194</v>
      </c>
    </row>
    <row r="92" spans="5:16">
      <c r="E92" t="str">
        <f t="shared" si="1"/>
        <v>0</v>
      </c>
      <c r="G92" s="10">
        <v>11</v>
      </c>
      <c r="H92" s="10" t="s">
        <v>196</v>
      </c>
      <c r="J92" s="10" t="s">
        <v>196</v>
      </c>
      <c r="K92" s="10" t="s">
        <v>196</v>
      </c>
      <c r="L92" s="10" t="s">
        <v>196</v>
      </c>
      <c r="M92" s="10" t="s">
        <v>196</v>
      </c>
      <c r="N92" s="10" t="s">
        <v>196</v>
      </c>
      <c r="O92" s="10" t="s">
        <v>196</v>
      </c>
      <c r="P92" s="10" t="s">
        <v>196</v>
      </c>
    </row>
    <row r="93" spans="5:16">
      <c r="E93" t="str">
        <f t="shared" si="1"/>
        <v>9</v>
      </c>
      <c r="G93" s="10">
        <v>11</v>
      </c>
      <c r="H93" s="10" t="s">
        <v>198</v>
      </c>
      <c r="J93" s="10" t="s">
        <v>198</v>
      </c>
      <c r="K93" s="10" t="s">
        <v>198</v>
      </c>
      <c r="L93" s="10" t="s">
        <v>198</v>
      </c>
      <c r="M93" s="10" t="s">
        <v>198</v>
      </c>
      <c r="N93" s="10" t="s">
        <v>198</v>
      </c>
      <c r="O93" s="10" t="s">
        <v>198</v>
      </c>
      <c r="P93" s="10" t="s">
        <v>198</v>
      </c>
    </row>
    <row r="94" spans="5:16">
      <c r="E94" t="str">
        <f t="shared" si="1"/>
        <v>1</v>
      </c>
      <c r="G94" s="10">
        <v>11</v>
      </c>
      <c r="H94" s="10" t="s">
        <v>200</v>
      </c>
      <c r="J94" s="10" t="s">
        <v>200</v>
      </c>
      <c r="K94" s="10" t="s">
        <v>200</v>
      </c>
      <c r="L94" s="10" t="s">
        <v>200</v>
      </c>
      <c r="M94" s="10" t="s">
        <v>200</v>
      </c>
      <c r="N94" s="10" t="s">
        <v>200</v>
      </c>
      <c r="O94" s="10" t="s">
        <v>200</v>
      </c>
      <c r="P94" s="10" t="s">
        <v>200</v>
      </c>
    </row>
    <row r="95" spans="5:16">
      <c r="E95" t="str">
        <f t="shared" si="1"/>
        <v>2</v>
      </c>
      <c r="G95" s="10">
        <v>11</v>
      </c>
      <c r="H95" s="10" t="s">
        <v>202</v>
      </c>
      <c r="J95" s="10" t="s">
        <v>202</v>
      </c>
      <c r="K95" s="10" t="s">
        <v>202</v>
      </c>
      <c r="L95" s="10" t="s">
        <v>202</v>
      </c>
      <c r="M95" s="10" t="s">
        <v>202</v>
      </c>
      <c r="N95" s="10" t="s">
        <v>202</v>
      </c>
      <c r="O95" s="10" t="s">
        <v>202</v>
      </c>
      <c r="P95" s="10" t="s">
        <v>202</v>
      </c>
    </row>
    <row r="96" spans="5:16">
      <c r="E96" t="str">
        <f t="shared" si="1"/>
        <v>3</v>
      </c>
      <c r="G96" s="10">
        <v>11</v>
      </c>
      <c r="H96" s="10" t="s">
        <v>204</v>
      </c>
      <c r="J96" s="10" t="s">
        <v>204</v>
      </c>
      <c r="K96" s="10" t="s">
        <v>204</v>
      </c>
      <c r="L96" s="10" t="s">
        <v>204</v>
      </c>
      <c r="M96" s="10" t="s">
        <v>204</v>
      </c>
      <c r="N96" s="10" t="s">
        <v>204</v>
      </c>
      <c r="O96" s="10" t="s">
        <v>204</v>
      </c>
      <c r="P96" s="10" t="s">
        <v>204</v>
      </c>
    </row>
    <row r="97" spans="5:16">
      <c r="E97" t="str">
        <f t="shared" si="1"/>
        <v>4</v>
      </c>
      <c r="G97" s="10">
        <v>11</v>
      </c>
      <c r="H97" s="10" t="s">
        <v>206</v>
      </c>
      <c r="J97" s="10" t="s">
        <v>206</v>
      </c>
      <c r="K97" s="10" t="s">
        <v>206</v>
      </c>
      <c r="L97" s="10" t="s">
        <v>206</v>
      </c>
      <c r="M97" s="10" t="s">
        <v>206</v>
      </c>
      <c r="N97" s="10" t="s">
        <v>206</v>
      </c>
      <c r="O97" s="10" t="s">
        <v>206</v>
      </c>
      <c r="P97" s="10" t="s">
        <v>206</v>
      </c>
    </row>
    <row r="98" spans="5:16">
      <c r="E98" t="str">
        <f t="shared" si="1"/>
        <v>8</v>
      </c>
      <c r="G98" s="10">
        <v>11</v>
      </c>
      <c r="H98" s="10" t="s">
        <v>208</v>
      </c>
      <c r="J98" s="10" t="s">
        <v>208</v>
      </c>
      <c r="K98" s="10" t="s">
        <v>208</v>
      </c>
      <c r="L98" s="10" t="s">
        <v>208</v>
      </c>
      <c r="M98" s="10" t="s">
        <v>208</v>
      </c>
      <c r="N98" s="10" t="s">
        <v>208</v>
      </c>
      <c r="O98" s="10" t="s">
        <v>208</v>
      </c>
      <c r="P98" s="10" t="s">
        <v>208</v>
      </c>
    </row>
    <row r="99" spans="5:16">
      <c r="E99" t="str">
        <f t="shared" si="1"/>
        <v>9</v>
      </c>
      <c r="G99" s="10">
        <v>11</v>
      </c>
      <c r="H99" s="10" t="s">
        <v>210</v>
      </c>
      <c r="J99" s="10" t="s">
        <v>210</v>
      </c>
      <c r="K99" s="10" t="s">
        <v>210</v>
      </c>
      <c r="L99" s="10" t="s">
        <v>210</v>
      </c>
      <c r="M99" s="10" t="s">
        <v>210</v>
      </c>
      <c r="N99" s="10" t="s">
        <v>210</v>
      </c>
      <c r="O99" s="10" t="s">
        <v>210</v>
      </c>
      <c r="P99" s="10" t="s">
        <v>210</v>
      </c>
    </row>
    <row r="100" spans="5:16">
      <c r="E100" t="str">
        <f t="shared" si="1"/>
        <v>8</v>
      </c>
      <c r="G100" s="10">
        <v>11</v>
      </c>
      <c r="H100" s="10" t="s">
        <v>212</v>
      </c>
      <c r="J100" s="10" t="s">
        <v>212</v>
      </c>
      <c r="K100" s="10" t="s">
        <v>212</v>
      </c>
      <c r="L100" s="10" t="s">
        <v>212</v>
      </c>
      <c r="M100" s="10" t="s">
        <v>212</v>
      </c>
      <c r="N100" s="10" t="s">
        <v>212</v>
      </c>
      <c r="O100" s="10" t="s">
        <v>212</v>
      </c>
      <c r="P100" s="10" t="s">
        <v>212</v>
      </c>
    </row>
    <row r="101" spans="5:16">
      <c r="E101" t="str">
        <f t="shared" si="1"/>
        <v>9</v>
      </c>
      <c r="G101" s="10">
        <v>11</v>
      </c>
      <c r="H101" s="10" t="s">
        <v>214</v>
      </c>
      <c r="J101" s="10" t="s">
        <v>214</v>
      </c>
      <c r="K101" s="10" t="s">
        <v>214</v>
      </c>
      <c r="L101" s="10" t="s">
        <v>214</v>
      </c>
      <c r="M101" s="10" t="s">
        <v>214</v>
      </c>
      <c r="N101" s="10" t="s">
        <v>214</v>
      </c>
      <c r="O101" s="10" t="s">
        <v>214</v>
      </c>
      <c r="P101" s="10" t="s">
        <v>214</v>
      </c>
    </row>
    <row r="102" spans="5:16">
      <c r="E102" t="str">
        <f t="shared" si="1"/>
        <v>1</v>
      </c>
      <c r="G102" s="10">
        <v>11</v>
      </c>
      <c r="H102" s="10" t="s">
        <v>216</v>
      </c>
      <c r="J102" s="10" t="s">
        <v>216</v>
      </c>
      <c r="K102" s="10" t="s">
        <v>216</v>
      </c>
      <c r="L102" s="10" t="s">
        <v>216</v>
      </c>
      <c r="M102" s="10" t="s">
        <v>216</v>
      </c>
      <c r="N102" s="10" t="s">
        <v>216</v>
      </c>
      <c r="O102" s="10" t="s">
        <v>216</v>
      </c>
      <c r="P102" s="10" t="s">
        <v>216</v>
      </c>
    </row>
    <row r="103" spans="5:16">
      <c r="E103" t="str">
        <f t="shared" si="1"/>
        <v>2</v>
      </c>
      <c r="G103" s="10">
        <v>11</v>
      </c>
      <c r="H103" s="10" t="s">
        <v>218</v>
      </c>
      <c r="J103" s="10" t="s">
        <v>218</v>
      </c>
      <c r="K103" s="10" t="s">
        <v>218</v>
      </c>
      <c r="L103" s="10" t="s">
        <v>218</v>
      </c>
      <c r="M103" s="10" t="s">
        <v>218</v>
      </c>
      <c r="N103" s="10" t="s">
        <v>218</v>
      </c>
      <c r="O103" s="10" t="s">
        <v>218</v>
      </c>
      <c r="P103" s="10" t="s">
        <v>218</v>
      </c>
    </row>
    <row r="104" spans="5:16">
      <c r="E104" t="str">
        <f t="shared" si="1"/>
        <v>8</v>
      </c>
      <c r="G104" s="10">
        <v>11</v>
      </c>
      <c r="H104" s="10" t="s">
        <v>220</v>
      </c>
      <c r="J104" s="10" t="s">
        <v>220</v>
      </c>
      <c r="K104" s="10" t="s">
        <v>220</v>
      </c>
      <c r="L104" s="10" t="s">
        <v>220</v>
      </c>
      <c r="M104" s="10" t="s">
        <v>220</v>
      </c>
      <c r="N104" s="10" t="s">
        <v>220</v>
      </c>
      <c r="O104" s="10" t="s">
        <v>220</v>
      </c>
      <c r="P104" s="10" t="s">
        <v>220</v>
      </c>
    </row>
    <row r="105" spans="5:16">
      <c r="E105" t="str">
        <f t="shared" si="1"/>
        <v>9</v>
      </c>
      <c r="G105" s="10">
        <v>11</v>
      </c>
      <c r="H105" s="10" t="s">
        <v>222</v>
      </c>
      <c r="J105" s="10" t="s">
        <v>222</v>
      </c>
      <c r="K105" s="10" t="s">
        <v>222</v>
      </c>
      <c r="L105" s="10" t="s">
        <v>222</v>
      </c>
      <c r="M105" s="10" t="s">
        <v>222</v>
      </c>
      <c r="N105" s="10" t="s">
        <v>222</v>
      </c>
      <c r="O105" s="10" t="s">
        <v>222</v>
      </c>
      <c r="P105" s="10" t="s">
        <v>222</v>
      </c>
    </row>
    <row r="106" spans="5:16">
      <c r="E106" t="str">
        <f t="shared" si="1"/>
        <v>8</v>
      </c>
      <c r="G106" s="10">
        <v>11</v>
      </c>
      <c r="H106" s="10" t="s">
        <v>224</v>
      </c>
      <c r="J106" s="10" t="s">
        <v>224</v>
      </c>
      <c r="K106" s="10" t="s">
        <v>224</v>
      </c>
      <c r="L106" s="10" t="s">
        <v>224</v>
      </c>
      <c r="M106" s="10" t="s">
        <v>224</v>
      </c>
      <c r="N106" s="10" t="s">
        <v>224</v>
      </c>
      <c r="O106" s="10" t="s">
        <v>224</v>
      </c>
      <c r="P106" s="10" t="s">
        <v>224</v>
      </c>
    </row>
    <row r="107" spans="5:16">
      <c r="E107" t="str">
        <f t="shared" si="1"/>
        <v>9</v>
      </c>
      <c r="G107" s="10">
        <v>11</v>
      </c>
      <c r="H107" s="10" t="s">
        <v>226</v>
      </c>
      <c r="J107" s="10" t="s">
        <v>226</v>
      </c>
      <c r="K107" s="10" t="s">
        <v>226</v>
      </c>
      <c r="L107" s="10" t="s">
        <v>226</v>
      </c>
      <c r="M107" s="10" t="s">
        <v>226</v>
      </c>
      <c r="N107" s="10" t="s">
        <v>226</v>
      </c>
      <c r="O107" s="10" t="s">
        <v>226</v>
      </c>
      <c r="P107" s="10" t="s">
        <v>226</v>
      </c>
    </row>
    <row r="108" spans="5:16">
      <c r="E108" t="str">
        <f t="shared" si="1"/>
        <v>1</v>
      </c>
      <c r="G108" s="10">
        <v>11</v>
      </c>
      <c r="H108" s="10" t="s">
        <v>228</v>
      </c>
      <c r="J108" s="10" t="s">
        <v>228</v>
      </c>
      <c r="K108" s="10" t="s">
        <v>228</v>
      </c>
      <c r="L108" s="10" t="s">
        <v>228</v>
      </c>
      <c r="M108" s="10" t="s">
        <v>228</v>
      </c>
      <c r="N108" s="10" t="s">
        <v>228</v>
      </c>
      <c r="O108" s="10" t="s">
        <v>228</v>
      </c>
      <c r="P108" s="10" t="s">
        <v>228</v>
      </c>
    </row>
    <row r="109" spans="5:16">
      <c r="E109" t="str">
        <f t="shared" si="1"/>
        <v>1</v>
      </c>
      <c r="G109" s="10">
        <v>11</v>
      </c>
      <c r="H109" s="10" t="s">
        <v>230</v>
      </c>
      <c r="J109" s="10" t="s">
        <v>230</v>
      </c>
      <c r="K109" s="10" t="s">
        <v>230</v>
      </c>
      <c r="L109" s="10" t="s">
        <v>230</v>
      </c>
      <c r="M109" s="10" t="s">
        <v>230</v>
      </c>
      <c r="N109" s="10" t="s">
        <v>230</v>
      </c>
      <c r="O109" s="10" t="s">
        <v>230</v>
      </c>
      <c r="P109" s="10" t="s">
        <v>230</v>
      </c>
    </row>
    <row r="110" spans="5:16">
      <c r="E110" t="str">
        <f t="shared" si="1"/>
        <v>2</v>
      </c>
      <c r="G110" s="10">
        <v>11</v>
      </c>
      <c r="H110" s="10" t="s">
        <v>232</v>
      </c>
      <c r="J110" s="10" t="s">
        <v>232</v>
      </c>
      <c r="K110" s="10" t="s">
        <v>232</v>
      </c>
      <c r="L110" s="10" t="s">
        <v>232</v>
      </c>
      <c r="M110" s="10" t="s">
        <v>232</v>
      </c>
      <c r="N110" s="10" t="s">
        <v>232</v>
      </c>
      <c r="O110" s="10" t="s">
        <v>232</v>
      </c>
      <c r="P110" s="10" t="s">
        <v>232</v>
      </c>
    </row>
    <row r="111" spans="5:16">
      <c r="E111" t="str">
        <f t="shared" si="1"/>
        <v>3</v>
      </c>
      <c r="G111" s="10">
        <v>11</v>
      </c>
      <c r="H111" s="10" t="s">
        <v>234</v>
      </c>
      <c r="J111" s="10" t="s">
        <v>234</v>
      </c>
      <c r="K111" s="10" t="s">
        <v>234</v>
      </c>
      <c r="L111" s="10" t="s">
        <v>234</v>
      </c>
      <c r="M111" s="10" t="s">
        <v>234</v>
      </c>
      <c r="N111" s="10" t="s">
        <v>234</v>
      </c>
      <c r="O111" s="10" t="s">
        <v>234</v>
      </c>
      <c r="P111" s="10" t="s">
        <v>234</v>
      </c>
    </row>
    <row r="112" spans="5:16">
      <c r="E112" t="str">
        <f t="shared" si="1"/>
        <v>4</v>
      </c>
      <c r="G112" s="10">
        <v>11</v>
      </c>
      <c r="H112" s="10" t="s">
        <v>236</v>
      </c>
      <c r="J112" s="10" t="s">
        <v>236</v>
      </c>
      <c r="K112" s="10" t="s">
        <v>236</v>
      </c>
      <c r="L112" s="10" t="s">
        <v>236</v>
      </c>
      <c r="M112" s="10" t="s">
        <v>236</v>
      </c>
      <c r="N112" s="10" t="s">
        <v>236</v>
      </c>
      <c r="O112" s="10" t="s">
        <v>236</v>
      </c>
      <c r="P112" s="10" t="s">
        <v>236</v>
      </c>
    </row>
    <row r="113" spans="5:16">
      <c r="E113" t="str">
        <f t="shared" si="1"/>
        <v>5</v>
      </c>
      <c r="G113" s="10">
        <v>11</v>
      </c>
      <c r="H113" s="10" t="s">
        <v>238</v>
      </c>
      <c r="J113" s="10" t="s">
        <v>238</v>
      </c>
      <c r="K113" s="10" t="s">
        <v>238</v>
      </c>
      <c r="L113" s="10" t="s">
        <v>238</v>
      </c>
      <c r="M113" s="10" t="s">
        <v>238</v>
      </c>
      <c r="N113" s="10" t="s">
        <v>238</v>
      </c>
      <c r="O113" s="10" t="s">
        <v>238</v>
      </c>
      <c r="P113" s="10" t="s">
        <v>238</v>
      </c>
    </row>
    <row r="114" spans="5:16">
      <c r="E114" t="str">
        <f t="shared" si="1"/>
        <v>6</v>
      </c>
      <c r="G114" s="10">
        <v>11</v>
      </c>
      <c r="H114" s="10" t="s">
        <v>240</v>
      </c>
      <c r="J114" s="10" t="s">
        <v>240</v>
      </c>
      <c r="K114" s="10" t="s">
        <v>240</v>
      </c>
      <c r="L114" s="10" t="s">
        <v>240</v>
      </c>
      <c r="M114" s="10" t="s">
        <v>240</v>
      </c>
      <c r="N114" s="10" t="s">
        <v>240</v>
      </c>
      <c r="O114" s="10" t="s">
        <v>240</v>
      </c>
      <c r="P114" s="10" t="s">
        <v>240</v>
      </c>
    </row>
    <row r="115" spans="5:16">
      <c r="E115" t="str">
        <f t="shared" si="1"/>
        <v>7</v>
      </c>
      <c r="G115" s="10">
        <v>11</v>
      </c>
      <c r="H115" s="10" t="s">
        <v>242</v>
      </c>
      <c r="J115" s="10" t="s">
        <v>242</v>
      </c>
      <c r="K115" s="10" t="s">
        <v>242</v>
      </c>
      <c r="L115" s="10" t="s">
        <v>242</v>
      </c>
      <c r="M115" s="10" t="s">
        <v>242</v>
      </c>
      <c r="N115" s="10" t="s">
        <v>242</v>
      </c>
      <c r="O115" s="10" t="s">
        <v>242</v>
      </c>
      <c r="P115" s="10" t="s">
        <v>242</v>
      </c>
    </row>
    <row r="116" spans="5:16">
      <c r="E116" t="str">
        <f t="shared" si="1"/>
        <v>8</v>
      </c>
      <c r="G116" s="10">
        <v>11</v>
      </c>
      <c r="H116" s="10" t="s">
        <v>244</v>
      </c>
      <c r="J116" s="10" t="s">
        <v>244</v>
      </c>
      <c r="K116" s="10" t="s">
        <v>244</v>
      </c>
      <c r="L116" s="10" t="s">
        <v>244</v>
      </c>
      <c r="M116" s="10" t="s">
        <v>244</v>
      </c>
      <c r="N116" s="10" t="s">
        <v>244</v>
      </c>
      <c r="O116" s="10" t="s">
        <v>244</v>
      </c>
      <c r="P116" s="10" t="s">
        <v>244</v>
      </c>
    </row>
    <row r="117" spans="5:16">
      <c r="E117" t="str">
        <f t="shared" si="1"/>
        <v>9</v>
      </c>
      <c r="G117" s="10">
        <v>11</v>
      </c>
      <c r="H117" s="10" t="s">
        <v>246</v>
      </c>
      <c r="J117" s="10" t="s">
        <v>246</v>
      </c>
      <c r="K117" s="10" t="s">
        <v>246</v>
      </c>
      <c r="L117" s="10" t="s">
        <v>246</v>
      </c>
      <c r="M117" s="10" t="s">
        <v>246</v>
      </c>
      <c r="N117" s="10" t="s">
        <v>246</v>
      </c>
      <c r="O117" s="10" t="s">
        <v>246</v>
      </c>
      <c r="P117" s="10" t="s">
        <v>246</v>
      </c>
    </row>
    <row r="118" spans="5:16">
      <c r="E118" t="str">
        <f t="shared" si="1"/>
        <v>0</v>
      </c>
      <c r="G118" s="10">
        <v>11</v>
      </c>
      <c r="H118" s="10" t="s">
        <v>248</v>
      </c>
      <c r="J118" s="10" t="s">
        <v>248</v>
      </c>
      <c r="K118" s="10" t="s">
        <v>248</v>
      </c>
      <c r="L118" s="10" t="s">
        <v>248</v>
      </c>
      <c r="M118" s="10" t="s">
        <v>248</v>
      </c>
      <c r="N118" s="10" t="s">
        <v>248</v>
      </c>
      <c r="O118" s="10" t="s">
        <v>248</v>
      </c>
      <c r="P118" s="10" t="s">
        <v>248</v>
      </c>
    </row>
    <row r="119" spans="5:16">
      <c r="E119" t="str">
        <f t="shared" si="1"/>
        <v>5</v>
      </c>
      <c r="G119" s="10">
        <v>11</v>
      </c>
      <c r="H119" s="10" t="s">
        <v>250</v>
      </c>
      <c r="J119" s="10" t="s">
        <v>250</v>
      </c>
      <c r="K119" s="10" t="s">
        <v>250</v>
      </c>
      <c r="L119" s="10" t="s">
        <v>250</v>
      </c>
      <c r="M119" s="10" t="s">
        <v>250</v>
      </c>
      <c r="N119" s="10" t="s">
        <v>250</v>
      </c>
      <c r="O119" s="10" t="s">
        <v>250</v>
      </c>
      <c r="P119" s="10" t="s">
        <v>250</v>
      </c>
    </row>
    <row r="120" spans="5:16">
      <c r="E120" t="str">
        <f t="shared" si="1"/>
        <v>6</v>
      </c>
      <c r="G120" s="10">
        <v>11</v>
      </c>
      <c r="H120" s="10" t="s">
        <v>252</v>
      </c>
      <c r="J120" s="10" t="s">
        <v>252</v>
      </c>
      <c r="K120" s="10" t="s">
        <v>252</v>
      </c>
      <c r="L120" s="10" t="s">
        <v>252</v>
      </c>
      <c r="M120" s="10" t="s">
        <v>252</v>
      </c>
      <c r="N120" s="10" t="s">
        <v>252</v>
      </c>
      <c r="O120" s="10" t="s">
        <v>252</v>
      </c>
      <c r="P120" s="10" t="s">
        <v>252</v>
      </c>
    </row>
    <row r="121" spans="5:16">
      <c r="E121" t="str">
        <f t="shared" si="1"/>
        <v>1</v>
      </c>
      <c r="G121" s="10">
        <v>11</v>
      </c>
      <c r="H121" s="10" t="s">
        <v>254</v>
      </c>
      <c r="J121" s="10" t="s">
        <v>254</v>
      </c>
      <c r="K121" s="10" t="s">
        <v>254</v>
      </c>
      <c r="L121" s="10" t="s">
        <v>254</v>
      </c>
      <c r="M121" s="10" t="s">
        <v>254</v>
      </c>
      <c r="N121" s="10" t="s">
        <v>254</v>
      </c>
      <c r="O121" s="10" t="s">
        <v>254</v>
      </c>
      <c r="P121" s="10" t="s">
        <v>254</v>
      </c>
    </row>
    <row r="122" spans="5:16">
      <c r="E122" t="str">
        <f t="shared" si="1"/>
        <v>2</v>
      </c>
      <c r="G122" s="10">
        <v>11</v>
      </c>
      <c r="H122" s="10" t="s">
        <v>256</v>
      </c>
      <c r="J122" s="10" t="s">
        <v>256</v>
      </c>
      <c r="K122" s="10" t="s">
        <v>256</v>
      </c>
      <c r="L122" s="10" t="s">
        <v>256</v>
      </c>
      <c r="M122" s="10" t="s">
        <v>256</v>
      </c>
      <c r="N122" s="10" t="s">
        <v>256</v>
      </c>
      <c r="O122" s="10" t="s">
        <v>256</v>
      </c>
      <c r="P122" s="10" t="s">
        <v>256</v>
      </c>
    </row>
    <row r="123" spans="5:16">
      <c r="E123" t="str">
        <f t="shared" si="1"/>
        <v>9</v>
      </c>
      <c r="G123" s="10">
        <v>11</v>
      </c>
      <c r="H123" s="10" t="s">
        <v>258</v>
      </c>
      <c r="J123" s="10" t="s">
        <v>258</v>
      </c>
      <c r="K123" s="10" t="s">
        <v>258</v>
      </c>
      <c r="L123" s="10" t="s">
        <v>258</v>
      </c>
      <c r="M123" s="10" t="s">
        <v>258</v>
      </c>
      <c r="N123" s="10" t="s">
        <v>258</v>
      </c>
      <c r="O123" s="10" t="s">
        <v>258</v>
      </c>
      <c r="P123" s="10" t="s">
        <v>258</v>
      </c>
    </row>
    <row r="124" spans="5:16">
      <c r="E124" t="str">
        <f t="shared" si="1"/>
        <v>1</v>
      </c>
      <c r="G124" s="10">
        <v>11</v>
      </c>
      <c r="H124" s="10" t="s">
        <v>260</v>
      </c>
      <c r="J124" s="10" t="s">
        <v>260</v>
      </c>
      <c r="K124" s="10" t="s">
        <v>260</v>
      </c>
      <c r="L124" s="10" t="s">
        <v>260</v>
      </c>
      <c r="M124" s="10" t="s">
        <v>260</v>
      </c>
      <c r="N124" s="10" t="s">
        <v>260</v>
      </c>
      <c r="O124" s="10" t="s">
        <v>260</v>
      </c>
      <c r="P124" s="10" t="s">
        <v>260</v>
      </c>
    </row>
    <row r="125" spans="5:16">
      <c r="E125" t="str">
        <f t="shared" si="1"/>
        <v>2</v>
      </c>
      <c r="G125" s="10">
        <v>11</v>
      </c>
      <c r="H125" s="10" t="s">
        <v>262</v>
      </c>
      <c r="J125" s="10" t="s">
        <v>262</v>
      </c>
      <c r="K125" s="10" t="s">
        <v>262</v>
      </c>
      <c r="L125" s="10" t="s">
        <v>262</v>
      </c>
      <c r="M125" s="10" t="s">
        <v>262</v>
      </c>
      <c r="N125" s="10" t="s">
        <v>262</v>
      </c>
      <c r="O125" s="10" t="s">
        <v>262</v>
      </c>
      <c r="P125" s="10" t="s">
        <v>262</v>
      </c>
    </row>
    <row r="126" spans="5:16">
      <c r="E126" t="str">
        <f t="shared" si="1"/>
        <v>8</v>
      </c>
      <c r="G126" s="10">
        <v>11</v>
      </c>
      <c r="H126" s="10" t="s">
        <v>264</v>
      </c>
      <c r="J126" s="10" t="s">
        <v>264</v>
      </c>
      <c r="K126" s="10" t="s">
        <v>264</v>
      </c>
      <c r="L126" s="10" t="s">
        <v>264</v>
      </c>
      <c r="M126" s="10" t="s">
        <v>264</v>
      </c>
      <c r="N126" s="10" t="s">
        <v>264</v>
      </c>
      <c r="O126" s="10" t="s">
        <v>264</v>
      </c>
      <c r="P126" s="10" t="s">
        <v>264</v>
      </c>
    </row>
    <row r="127" spans="5:16">
      <c r="E127" t="str">
        <f t="shared" si="1"/>
        <v>9</v>
      </c>
      <c r="G127" s="10">
        <v>11</v>
      </c>
      <c r="H127" s="10" t="s">
        <v>266</v>
      </c>
      <c r="J127" s="10" t="s">
        <v>266</v>
      </c>
      <c r="K127" s="10" t="s">
        <v>266</v>
      </c>
      <c r="L127" s="10" t="s">
        <v>266</v>
      </c>
      <c r="M127" s="10" t="s">
        <v>266</v>
      </c>
      <c r="N127" s="10" t="s">
        <v>266</v>
      </c>
      <c r="O127" s="10" t="s">
        <v>266</v>
      </c>
      <c r="P127" s="10" t="s">
        <v>266</v>
      </c>
    </row>
    <row r="128" spans="5:16">
      <c r="E128" t="str">
        <f t="shared" si="1"/>
        <v>8</v>
      </c>
      <c r="G128" s="10">
        <v>11</v>
      </c>
      <c r="H128" s="10" t="s">
        <v>268</v>
      </c>
      <c r="J128" s="10" t="s">
        <v>268</v>
      </c>
      <c r="K128" s="10" t="s">
        <v>268</v>
      </c>
      <c r="L128" s="10" t="s">
        <v>268</v>
      </c>
      <c r="M128" s="10" t="s">
        <v>268</v>
      </c>
      <c r="N128" s="10" t="s">
        <v>268</v>
      </c>
      <c r="O128" s="10" t="s">
        <v>268</v>
      </c>
      <c r="P128" s="10" t="s">
        <v>268</v>
      </c>
    </row>
    <row r="129" spans="5:16">
      <c r="E129" t="str">
        <f t="shared" si="1"/>
        <v>9</v>
      </c>
      <c r="G129" s="10">
        <v>11</v>
      </c>
      <c r="H129" s="10" t="s">
        <v>270</v>
      </c>
      <c r="J129" s="10" t="s">
        <v>270</v>
      </c>
      <c r="K129" s="10" t="s">
        <v>270</v>
      </c>
      <c r="L129" s="10" t="s">
        <v>270</v>
      </c>
      <c r="M129" s="10" t="s">
        <v>270</v>
      </c>
      <c r="N129" s="10" t="s">
        <v>270</v>
      </c>
      <c r="O129" s="10" t="s">
        <v>270</v>
      </c>
      <c r="P129" s="10" t="s">
        <v>270</v>
      </c>
    </row>
    <row r="130" spans="5:16">
      <c r="E130" t="str">
        <f t="shared" si="1"/>
        <v>1</v>
      </c>
      <c r="G130" s="10">
        <v>11</v>
      </c>
      <c r="H130" s="10" t="s">
        <v>272</v>
      </c>
      <c r="J130" s="10" t="s">
        <v>272</v>
      </c>
      <c r="K130" s="10" t="s">
        <v>272</v>
      </c>
      <c r="L130" s="10" t="s">
        <v>272</v>
      </c>
      <c r="M130" s="10" t="s">
        <v>272</v>
      </c>
      <c r="N130" s="10" t="s">
        <v>272</v>
      </c>
      <c r="O130" s="10" t="s">
        <v>272</v>
      </c>
      <c r="P130" s="10" t="s">
        <v>272</v>
      </c>
    </row>
    <row r="131" spans="5:16">
      <c r="E131" t="str">
        <f t="shared" si="1"/>
        <v>2</v>
      </c>
      <c r="G131" s="10">
        <v>11</v>
      </c>
      <c r="H131" s="10" t="s">
        <v>274</v>
      </c>
      <c r="J131" s="10" t="s">
        <v>274</v>
      </c>
      <c r="K131" s="10" t="s">
        <v>274</v>
      </c>
      <c r="L131" s="10" t="s">
        <v>274</v>
      </c>
      <c r="M131" s="10" t="s">
        <v>274</v>
      </c>
      <c r="N131" s="10" t="s">
        <v>274</v>
      </c>
      <c r="O131" s="10" t="s">
        <v>274</v>
      </c>
      <c r="P131" s="10" t="s">
        <v>274</v>
      </c>
    </row>
    <row r="132" spans="5:16">
      <c r="E132" t="str">
        <f t="shared" ref="E132:E195" si="2">RIGHT(H132,1)</f>
        <v>3</v>
      </c>
      <c r="G132" s="10">
        <v>11</v>
      </c>
      <c r="H132" s="10" t="s">
        <v>276</v>
      </c>
      <c r="J132" s="10" t="s">
        <v>276</v>
      </c>
      <c r="K132" s="10" t="s">
        <v>276</v>
      </c>
      <c r="L132" s="10" t="s">
        <v>276</v>
      </c>
      <c r="M132" s="10" t="s">
        <v>276</v>
      </c>
      <c r="N132" s="10" t="s">
        <v>276</v>
      </c>
      <c r="O132" s="10" t="s">
        <v>276</v>
      </c>
      <c r="P132" s="10" t="s">
        <v>276</v>
      </c>
    </row>
    <row r="133" spans="5:16">
      <c r="E133" t="str">
        <f t="shared" si="2"/>
        <v>4</v>
      </c>
      <c r="G133" s="10">
        <v>11</v>
      </c>
      <c r="H133" s="10" t="s">
        <v>278</v>
      </c>
      <c r="J133" s="10" t="s">
        <v>278</v>
      </c>
      <c r="K133" s="10" t="s">
        <v>278</v>
      </c>
      <c r="L133" s="10" t="s">
        <v>278</v>
      </c>
      <c r="M133" s="10" t="s">
        <v>278</v>
      </c>
      <c r="N133" s="10" t="s">
        <v>278</v>
      </c>
      <c r="O133" s="10" t="s">
        <v>278</v>
      </c>
      <c r="P133" s="10" t="s">
        <v>278</v>
      </c>
    </row>
    <row r="134" spans="5:16">
      <c r="E134" t="str">
        <f t="shared" si="2"/>
        <v>5</v>
      </c>
      <c r="G134" s="10">
        <v>11</v>
      </c>
      <c r="H134" s="10" t="s">
        <v>280</v>
      </c>
      <c r="J134" s="10" t="s">
        <v>280</v>
      </c>
      <c r="K134" s="10" t="s">
        <v>280</v>
      </c>
      <c r="L134" s="10" t="s">
        <v>280</v>
      </c>
      <c r="M134" s="10" t="s">
        <v>280</v>
      </c>
      <c r="N134" s="10" t="s">
        <v>280</v>
      </c>
      <c r="O134" s="10" t="s">
        <v>280</v>
      </c>
      <c r="P134" s="10" t="s">
        <v>280</v>
      </c>
    </row>
    <row r="135" spans="5:16">
      <c r="E135" t="str">
        <f t="shared" si="2"/>
        <v>6</v>
      </c>
      <c r="G135" s="10">
        <v>11</v>
      </c>
      <c r="H135" s="10" t="s">
        <v>282</v>
      </c>
      <c r="J135" s="10" t="s">
        <v>282</v>
      </c>
      <c r="K135" s="10" t="s">
        <v>282</v>
      </c>
      <c r="L135" s="10" t="s">
        <v>282</v>
      </c>
      <c r="M135" s="10" t="s">
        <v>282</v>
      </c>
      <c r="N135" s="10" t="s">
        <v>282</v>
      </c>
      <c r="O135" s="10" t="s">
        <v>282</v>
      </c>
      <c r="P135" s="10" t="s">
        <v>282</v>
      </c>
    </row>
    <row r="136" spans="5:16">
      <c r="E136" t="str">
        <f t="shared" si="2"/>
        <v>1</v>
      </c>
      <c r="G136" s="10">
        <v>11</v>
      </c>
      <c r="H136" s="10" t="s">
        <v>284</v>
      </c>
      <c r="J136" s="10" t="s">
        <v>284</v>
      </c>
      <c r="K136" s="10" t="s">
        <v>284</v>
      </c>
      <c r="L136" s="10" t="s">
        <v>284</v>
      </c>
      <c r="M136" s="10" t="s">
        <v>284</v>
      </c>
      <c r="N136" s="10" t="s">
        <v>284</v>
      </c>
      <c r="O136" s="10" t="s">
        <v>284</v>
      </c>
      <c r="P136" s="10" t="s">
        <v>284</v>
      </c>
    </row>
    <row r="137" spans="5:16">
      <c r="E137" t="str">
        <f t="shared" si="2"/>
        <v>2</v>
      </c>
      <c r="G137" s="10">
        <v>11</v>
      </c>
      <c r="H137" s="10" t="s">
        <v>286</v>
      </c>
      <c r="J137" s="10" t="s">
        <v>286</v>
      </c>
      <c r="K137" s="10" t="s">
        <v>286</v>
      </c>
      <c r="L137" s="10" t="s">
        <v>286</v>
      </c>
      <c r="M137" s="10" t="s">
        <v>286</v>
      </c>
      <c r="N137" s="10" t="s">
        <v>286</v>
      </c>
      <c r="O137" s="10" t="s">
        <v>286</v>
      </c>
      <c r="P137" s="10" t="s">
        <v>286</v>
      </c>
    </row>
    <row r="138" spans="5:16">
      <c r="E138" t="str">
        <f t="shared" si="2"/>
        <v>8</v>
      </c>
      <c r="G138" s="10">
        <v>11</v>
      </c>
      <c r="H138" s="10" t="s">
        <v>288</v>
      </c>
      <c r="J138" s="10" t="s">
        <v>288</v>
      </c>
      <c r="K138" s="10" t="s">
        <v>288</v>
      </c>
      <c r="L138" s="10" t="s">
        <v>288</v>
      </c>
      <c r="M138" s="10" t="s">
        <v>288</v>
      </c>
      <c r="N138" s="10" t="s">
        <v>288</v>
      </c>
      <c r="O138" s="10" t="s">
        <v>288</v>
      </c>
      <c r="P138" s="10" t="s">
        <v>288</v>
      </c>
    </row>
    <row r="139" spans="5:16">
      <c r="E139" t="str">
        <f t="shared" si="2"/>
        <v>9</v>
      </c>
      <c r="G139" s="10">
        <v>11</v>
      </c>
      <c r="H139" s="10" t="s">
        <v>290</v>
      </c>
      <c r="J139" s="10" t="s">
        <v>290</v>
      </c>
      <c r="K139" s="10" t="s">
        <v>290</v>
      </c>
      <c r="L139" s="10" t="s">
        <v>290</v>
      </c>
      <c r="M139" s="10" t="s">
        <v>290</v>
      </c>
      <c r="N139" s="10" t="s">
        <v>290</v>
      </c>
      <c r="O139" s="10" t="s">
        <v>290</v>
      </c>
      <c r="P139" s="10" t="s">
        <v>290</v>
      </c>
    </row>
    <row r="140" spans="5:16">
      <c r="E140" t="str">
        <f t="shared" si="2"/>
        <v>8</v>
      </c>
      <c r="G140" s="10">
        <v>11</v>
      </c>
      <c r="H140" s="10" t="s">
        <v>292</v>
      </c>
      <c r="J140" s="10" t="s">
        <v>292</v>
      </c>
      <c r="K140" s="10" t="s">
        <v>292</v>
      </c>
      <c r="L140" s="10" t="s">
        <v>292</v>
      </c>
      <c r="M140" s="10" t="s">
        <v>292</v>
      </c>
      <c r="N140" s="10" t="s">
        <v>292</v>
      </c>
      <c r="O140" s="10" t="s">
        <v>292</v>
      </c>
      <c r="P140" s="10" t="s">
        <v>292</v>
      </c>
    </row>
    <row r="141" spans="5:16">
      <c r="E141" t="str">
        <f t="shared" si="2"/>
        <v>9</v>
      </c>
      <c r="G141" s="10">
        <v>11</v>
      </c>
      <c r="H141" s="10" t="s">
        <v>294</v>
      </c>
      <c r="J141" s="10" t="s">
        <v>294</v>
      </c>
      <c r="K141" s="10" t="s">
        <v>294</v>
      </c>
      <c r="L141" s="10" t="s">
        <v>294</v>
      </c>
      <c r="M141" s="10" t="s">
        <v>294</v>
      </c>
      <c r="N141" s="10" t="s">
        <v>294</v>
      </c>
      <c r="O141" s="10" t="s">
        <v>294</v>
      </c>
      <c r="P141" s="10" t="s">
        <v>294</v>
      </c>
    </row>
    <row r="142" spans="5:16">
      <c r="E142" t="str">
        <f t="shared" si="2"/>
        <v>8</v>
      </c>
      <c r="G142" s="10">
        <v>11</v>
      </c>
      <c r="H142" s="10" t="s">
        <v>296</v>
      </c>
      <c r="J142" s="10" t="s">
        <v>296</v>
      </c>
      <c r="K142" s="10" t="s">
        <v>296</v>
      </c>
      <c r="L142" s="10" t="s">
        <v>296</v>
      </c>
      <c r="M142" s="10" t="s">
        <v>296</v>
      </c>
      <c r="N142" s="10" t="s">
        <v>296</v>
      </c>
      <c r="O142" s="10" t="s">
        <v>296</v>
      </c>
      <c r="P142" s="10" t="s">
        <v>296</v>
      </c>
    </row>
    <row r="143" spans="5:16">
      <c r="E143" t="str">
        <f t="shared" si="2"/>
        <v>9</v>
      </c>
      <c r="G143" s="10">
        <v>11</v>
      </c>
      <c r="H143" s="10" t="s">
        <v>298</v>
      </c>
      <c r="J143" s="10" t="s">
        <v>298</v>
      </c>
      <c r="K143" s="10" t="s">
        <v>298</v>
      </c>
      <c r="L143" s="10" t="s">
        <v>298</v>
      </c>
      <c r="M143" s="10" t="s">
        <v>298</v>
      </c>
      <c r="N143" s="10" t="s">
        <v>298</v>
      </c>
      <c r="O143" s="10" t="s">
        <v>298</v>
      </c>
      <c r="P143" s="10" t="s">
        <v>298</v>
      </c>
    </row>
    <row r="144" spans="5:16">
      <c r="E144" t="str">
        <f t="shared" si="2"/>
        <v>1</v>
      </c>
      <c r="G144" s="10">
        <v>11</v>
      </c>
      <c r="H144" s="10" t="s">
        <v>300</v>
      </c>
      <c r="J144" s="10" t="s">
        <v>300</v>
      </c>
      <c r="K144" s="10" t="s">
        <v>300</v>
      </c>
      <c r="L144" s="10" t="s">
        <v>300</v>
      </c>
      <c r="M144" s="10" t="s">
        <v>300</v>
      </c>
      <c r="N144" s="10" t="s">
        <v>300</v>
      </c>
      <c r="O144" s="10" t="s">
        <v>300</v>
      </c>
      <c r="P144" s="10" t="s">
        <v>300</v>
      </c>
    </row>
    <row r="145" spans="5:16">
      <c r="E145" t="str">
        <f t="shared" si="2"/>
        <v>1</v>
      </c>
      <c r="G145" s="10">
        <v>11</v>
      </c>
      <c r="H145" s="10" t="s">
        <v>302</v>
      </c>
      <c r="J145" s="10" t="s">
        <v>302</v>
      </c>
      <c r="K145" s="10" t="s">
        <v>302</v>
      </c>
      <c r="L145" s="10" t="s">
        <v>302</v>
      </c>
      <c r="M145" s="10" t="s">
        <v>302</v>
      </c>
      <c r="N145" s="10" t="s">
        <v>302</v>
      </c>
      <c r="O145" s="10" t="s">
        <v>302</v>
      </c>
      <c r="P145" s="10" t="s">
        <v>302</v>
      </c>
    </row>
    <row r="146" spans="5:16">
      <c r="E146" t="str">
        <f t="shared" si="2"/>
        <v>2</v>
      </c>
      <c r="G146" s="10">
        <v>11</v>
      </c>
      <c r="H146" s="10" t="s">
        <v>304</v>
      </c>
      <c r="J146" s="10" t="s">
        <v>304</v>
      </c>
      <c r="K146" s="10" t="s">
        <v>304</v>
      </c>
      <c r="L146" s="10" t="s">
        <v>304</v>
      </c>
      <c r="M146" s="10" t="s">
        <v>304</v>
      </c>
      <c r="N146" s="10" t="s">
        <v>304</v>
      </c>
      <c r="O146" s="10" t="s">
        <v>304</v>
      </c>
      <c r="P146" s="10" t="s">
        <v>304</v>
      </c>
    </row>
    <row r="147" spans="5:16">
      <c r="E147" t="str">
        <f t="shared" si="2"/>
        <v>3</v>
      </c>
      <c r="G147" s="10">
        <v>11</v>
      </c>
      <c r="H147" s="10" t="s">
        <v>306</v>
      </c>
      <c r="J147" s="10" t="s">
        <v>306</v>
      </c>
      <c r="K147" s="10" t="s">
        <v>306</v>
      </c>
      <c r="L147" s="10" t="s">
        <v>306</v>
      </c>
      <c r="M147" s="10" t="s">
        <v>306</v>
      </c>
      <c r="N147" s="10" t="s">
        <v>306</v>
      </c>
      <c r="O147" s="10" t="s">
        <v>306</v>
      </c>
      <c r="P147" s="10" t="s">
        <v>306</v>
      </c>
    </row>
    <row r="148" spans="5:16">
      <c r="E148" t="str">
        <f t="shared" si="2"/>
        <v>6</v>
      </c>
      <c r="G148" s="10">
        <v>11</v>
      </c>
      <c r="H148" s="10" t="s">
        <v>308</v>
      </c>
      <c r="J148" s="10" t="s">
        <v>308</v>
      </c>
      <c r="K148" s="10" t="s">
        <v>308</v>
      </c>
      <c r="L148" s="10" t="s">
        <v>308</v>
      </c>
      <c r="M148" s="10" t="s">
        <v>308</v>
      </c>
      <c r="N148" s="10" t="s">
        <v>308</v>
      </c>
      <c r="O148" s="10" t="s">
        <v>308</v>
      </c>
      <c r="P148" s="10" t="s">
        <v>308</v>
      </c>
    </row>
    <row r="149" spans="5:16">
      <c r="E149" t="str">
        <f t="shared" si="2"/>
        <v>7</v>
      </c>
      <c r="G149" s="10">
        <v>11</v>
      </c>
      <c r="H149" s="10" t="s">
        <v>310</v>
      </c>
      <c r="J149" s="10" t="s">
        <v>310</v>
      </c>
      <c r="K149" s="10" t="s">
        <v>310</v>
      </c>
      <c r="L149" s="10" t="s">
        <v>310</v>
      </c>
      <c r="M149" s="10" t="s">
        <v>310</v>
      </c>
      <c r="N149" s="10" t="s">
        <v>310</v>
      </c>
      <c r="O149" s="10" t="s">
        <v>310</v>
      </c>
      <c r="P149" s="10" t="s">
        <v>310</v>
      </c>
    </row>
    <row r="150" spans="5:16">
      <c r="E150" t="str">
        <f t="shared" si="2"/>
        <v>8</v>
      </c>
      <c r="G150" s="10">
        <v>11</v>
      </c>
      <c r="H150" s="10" t="s">
        <v>312</v>
      </c>
      <c r="J150" s="10" t="s">
        <v>312</v>
      </c>
      <c r="K150" s="10" t="s">
        <v>312</v>
      </c>
      <c r="L150" s="10" t="s">
        <v>312</v>
      </c>
      <c r="M150" s="10" t="s">
        <v>312</v>
      </c>
      <c r="N150" s="10" t="s">
        <v>312</v>
      </c>
      <c r="O150" s="10" t="s">
        <v>312</v>
      </c>
      <c r="P150" s="10" t="s">
        <v>312</v>
      </c>
    </row>
    <row r="151" spans="5:16">
      <c r="E151" t="str">
        <f t="shared" si="2"/>
        <v>9</v>
      </c>
      <c r="G151" s="10">
        <v>11</v>
      </c>
      <c r="H151" s="10" t="s">
        <v>314</v>
      </c>
      <c r="J151" s="10" t="s">
        <v>314</v>
      </c>
      <c r="K151" s="10" t="s">
        <v>314</v>
      </c>
      <c r="L151" s="10" t="s">
        <v>314</v>
      </c>
      <c r="M151" s="10" t="s">
        <v>314</v>
      </c>
      <c r="N151" s="10" t="s">
        <v>314</v>
      </c>
      <c r="O151" s="10" t="s">
        <v>314</v>
      </c>
      <c r="P151" s="10" t="s">
        <v>314</v>
      </c>
    </row>
    <row r="152" spans="5:16">
      <c r="E152" t="str">
        <f t="shared" si="2"/>
        <v>0</v>
      </c>
      <c r="G152" s="10">
        <v>11</v>
      </c>
      <c r="H152" s="10" t="s">
        <v>316</v>
      </c>
      <c r="J152" s="10" t="s">
        <v>316</v>
      </c>
      <c r="K152" s="10" t="s">
        <v>316</v>
      </c>
      <c r="L152" s="10" t="s">
        <v>316</v>
      </c>
      <c r="M152" s="10" t="s">
        <v>316</v>
      </c>
      <c r="N152" s="10" t="s">
        <v>316</v>
      </c>
      <c r="O152" s="10" t="s">
        <v>316</v>
      </c>
      <c r="P152" s="10" t="s">
        <v>316</v>
      </c>
    </row>
    <row r="153" spans="5:16">
      <c r="E153" t="str">
        <f t="shared" si="2"/>
        <v>2</v>
      </c>
      <c r="G153" s="10">
        <v>11</v>
      </c>
      <c r="H153" s="10" t="s">
        <v>318</v>
      </c>
      <c r="J153" s="10" t="s">
        <v>318</v>
      </c>
      <c r="K153" s="10" t="s">
        <v>318</v>
      </c>
      <c r="L153" s="10" t="s">
        <v>318</v>
      </c>
      <c r="M153" s="10" t="s">
        <v>318</v>
      </c>
      <c r="N153" s="10" t="s">
        <v>318</v>
      </c>
      <c r="O153" s="10" t="s">
        <v>318</v>
      </c>
      <c r="P153" s="10" t="s">
        <v>318</v>
      </c>
    </row>
    <row r="154" spans="5:16">
      <c r="E154" t="str">
        <f t="shared" si="2"/>
        <v>4</v>
      </c>
      <c r="G154" s="10">
        <v>11</v>
      </c>
      <c r="H154" s="10" t="s">
        <v>320</v>
      </c>
      <c r="J154" s="10" t="s">
        <v>320</v>
      </c>
      <c r="K154" s="10" t="s">
        <v>320</v>
      </c>
      <c r="L154" s="10" t="s">
        <v>320</v>
      </c>
      <c r="M154" s="10" t="s">
        <v>320</v>
      </c>
      <c r="N154" s="10" t="s">
        <v>320</v>
      </c>
      <c r="O154" s="10" t="s">
        <v>320</v>
      </c>
      <c r="P154" s="10" t="s">
        <v>320</v>
      </c>
    </row>
    <row r="155" spans="5:16">
      <c r="E155" t="str">
        <f t="shared" si="2"/>
        <v>5</v>
      </c>
      <c r="G155" s="10">
        <v>11</v>
      </c>
      <c r="H155" s="10" t="s">
        <v>322</v>
      </c>
      <c r="J155" s="10" t="s">
        <v>322</v>
      </c>
      <c r="K155" s="10" t="s">
        <v>322</v>
      </c>
      <c r="L155" s="10" t="s">
        <v>322</v>
      </c>
      <c r="M155" s="10" t="s">
        <v>322</v>
      </c>
      <c r="N155" s="10" t="s">
        <v>322</v>
      </c>
      <c r="O155" s="10" t="s">
        <v>322</v>
      </c>
      <c r="P155" s="10" t="s">
        <v>322</v>
      </c>
    </row>
    <row r="156" spans="5:16">
      <c r="E156" t="str">
        <f t="shared" si="2"/>
        <v>6</v>
      </c>
      <c r="G156" s="10">
        <v>11</v>
      </c>
      <c r="H156" s="10" t="s">
        <v>324</v>
      </c>
      <c r="J156" s="10" t="s">
        <v>324</v>
      </c>
      <c r="K156" s="10" t="s">
        <v>324</v>
      </c>
      <c r="L156" s="10" t="s">
        <v>324</v>
      </c>
      <c r="M156" s="10" t="s">
        <v>324</v>
      </c>
      <c r="N156" s="10" t="s">
        <v>324</v>
      </c>
      <c r="O156" s="10" t="s">
        <v>324</v>
      </c>
      <c r="P156" s="10" t="s">
        <v>324</v>
      </c>
    </row>
    <row r="157" spans="5:16">
      <c r="E157" t="str">
        <f t="shared" si="2"/>
        <v>7</v>
      </c>
      <c r="G157" s="10">
        <v>11</v>
      </c>
      <c r="H157" s="10" t="s">
        <v>326</v>
      </c>
      <c r="J157" s="10" t="s">
        <v>326</v>
      </c>
      <c r="K157" s="10" t="s">
        <v>326</v>
      </c>
      <c r="L157" s="10" t="s">
        <v>326</v>
      </c>
      <c r="M157" s="10" t="s">
        <v>326</v>
      </c>
      <c r="N157" s="10" t="s">
        <v>326</v>
      </c>
      <c r="O157" s="10" t="s">
        <v>326</v>
      </c>
      <c r="P157" s="10" t="s">
        <v>326</v>
      </c>
    </row>
    <row r="158" spans="5:16">
      <c r="E158" t="str">
        <f t="shared" si="2"/>
        <v>8</v>
      </c>
      <c r="G158" s="10">
        <v>11</v>
      </c>
      <c r="H158" s="10" t="s">
        <v>328</v>
      </c>
      <c r="J158" s="10" t="s">
        <v>328</v>
      </c>
      <c r="K158" s="10" t="s">
        <v>328</v>
      </c>
      <c r="L158" s="10" t="s">
        <v>328</v>
      </c>
      <c r="M158" s="10" t="s">
        <v>328</v>
      </c>
      <c r="N158" s="10" t="s">
        <v>328</v>
      </c>
      <c r="O158" s="10" t="s">
        <v>328</v>
      </c>
      <c r="P158" s="10" t="s">
        <v>328</v>
      </c>
    </row>
    <row r="159" spans="5:16">
      <c r="E159" t="str">
        <f t="shared" si="2"/>
        <v>9</v>
      </c>
      <c r="G159" s="10">
        <v>11</v>
      </c>
      <c r="H159" s="10" t="s">
        <v>330</v>
      </c>
      <c r="J159" s="10" t="s">
        <v>330</v>
      </c>
      <c r="K159" s="10" t="s">
        <v>330</v>
      </c>
      <c r="L159" s="10" t="s">
        <v>330</v>
      </c>
      <c r="M159" s="10" t="s">
        <v>330</v>
      </c>
      <c r="N159" s="10" t="s">
        <v>330</v>
      </c>
      <c r="O159" s="10" t="s">
        <v>330</v>
      </c>
      <c r="P159" s="10" t="s">
        <v>330</v>
      </c>
    </row>
    <row r="160" spans="5:16">
      <c r="E160" t="str">
        <f t="shared" si="2"/>
        <v>1</v>
      </c>
      <c r="G160" s="10">
        <v>11</v>
      </c>
      <c r="H160" s="10" t="s">
        <v>332</v>
      </c>
      <c r="J160" s="10" t="s">
        <v>332</v>
      </c>
      <c r="K160" s="10" t="s">
        <v>332</v>
      </c>
      <c r="L160" s="10" t="s">
        <v>332</v>
      </c>
      <c r="M160" s="10" t="s">
        <v>332</v>
      </c>
      <c r="N160" s="10" t="s">
        <v>332</v>
      </c>
      <c r="O160" s="10" t="s">
        <v>332</v>
      </c>
      <c r="P160" s="10" t="s">
        <v>332</v>
      </c>
    </row>
    <row r="161" spans="5:16">
      <c r="E161" t="str">
        <f t="shared" si="2"/>
        <v>5</v>
      </c>
      <c r="G161" s="10">
        <v>11</v>
      </c>
      <c r="H161" s="10" t="s">
        <v>333</v>
      </c>
      <c r="J161" s="10" t="s">
        <v>333</v>
      </c>
      <c r="K161" s="10" t="s">
        <v>333</v>
      </c>
      <c r="L161" s="10" t="s">
        <v>333</v>
      </c>
      <c r="M161" s="10" t="s">
        <v>333</v>
      </c>
      <c r="N161" s="10" t="s">
        <v>333</v>
      </c>
      <c r="O161" s="10" t="s">
        <v>333</v>
      </c>
      <c r="P161" s="10" t="s">
        <v>333</v>
      </c>
    </row>
    <row r="162" spans="5:16">
      <c r="E162" t="str">
        <f t="shared" si="2"/>
        <v>6</v>
      </c>
      <c r="G162" s="10">
        <v>11</v>
      </c>
      <c r="H162" s="10" t="s">
        <v>335</v>
      </c>
      <c r="J162" s="10" t="s">
        <v>335</v>
      </c>
      <c r="K162" s="10" t="s">
        <v>335</v>
      </c>
      <c r="L162" s="10" t="s">
        <v>335</v>
      </c>
      <c r="M162" s="10" t="s">
        <v>335</v>
      </c>
      <c r="N162" s="10" t="s">
        <v>335</v>
      </c>
      <c r="O162" s="10" t="s">
        <v>335</v>
      </c>
      <c r="P162" s="10" t="s">
        <v>335</v>
      </c>
    </row>
    <row r="163" spans="5:16">
      <c r="E163" t="str">
        <f t="shared" si="2"/>
        <v>7</v>
      </c>
      <c r="G163" s="10">
        <v>11</v>
      </c>
      <c r="H163" s="10" t="s">
        <v>337</v>
      </c>
      <c r="J163" s="10" t="s">
        <v>337</v>
      </c>
      <c r="K163" s="10" t="s">
        <v>337</v>
      </c>
      <c r="L163" s="10" t="s">
        <v>337</v>
      </c>
      <c r="M163" s="10" t="s">
        <v>337</v>
      </c>
      <c r="N163" s="10" t="s">
        <v>337</v>
      </c>
      <c r="O163" s="10" t="s">
        <v>337</v>
      </c>
      <c r="P163" s="10" t="s">
        <v>337</v>
      </c>
    </row>
    <row r="164" spans="5:16">
      <c r="E164" t="str">
        <f t="shared" si="2"/>
        <v>0</v>
      </c>
      <c r="G164" s="10">
        <v>11</v>
      </c>
      <c r="H164" s="10" t="s">
        <v>339</v>
      </c>
      <c r="J164" s="10" t="s">
        <v>339</v>
      </c>
      <c r="K164" s="10" t="s">
        <v>339</v>
      </c>
      <c r="L164" s="10" t="s">
        <v>339</v>
      </c>
      <c r="M164" s="10" t="s">
        <v>339</v>
      </c>
      <c r="N164" s="10" t="s">
        <v>339</v>
      </c>
      <c r="O164" s="10" t="s">
        <v>339</v>
      </c>
      <c r="P164" s="10" t="s">
        <v>339</v>
      </c>
    </row>
    <row r="165" spans="5:16">
      <c r="E165" t="str">
        <f t="shared" si="2"/>
        <v>1</v>
      </c>
      <c r="G165" s="10">
        <v>11</v>
      </c>
      <c r="H165" s="10" t="s">
        <v>341</v>
      </c>
      <c r="J165" s="10" t="s">
        <v>341</v>
      </c>
      <c r="K165" s="10" t="s">
        <v>341</v>
      </c>
      <c r="L165" s="10" t="s">
        <v>341</v>
      </c>
      <c r="M165" s="10" t="s">
        <v>341</v>
      </c>
      <c r="N165" s="10" t="s">
        <v>341</v>
      </c>
      <c r="O165" s="10" t="s">
        <v>341</v>
      </c>
      <c r="P165" s="10" t="s">
        <v>341</v>
      </c>
    </row>
    <row r="166" spans="5:16">
      <c r="E166" t="str">
        <f t="shared" si="2"/>
        <v>2</v>
      </c>
      <c r="G166" s="10">
        <v>11</v>
      </c>
      <c r="H166" s="10" t="s">
        <v>343</v>
      </c>
      <c r="J166" s="10" t="s">
        <v>343</v>
      </c>
      <c r="K166" s="10" t="s">
        <v>343</v>
      </c>
      <c r="L166" s="10" t="s">
        <v>343</v>
      </c>
      <c r="M166" s="10" t="s">
        <v>343</v>
      </c>
      <c r="N166" s="10" t="s">
        <v>343</v>
      </c>
      <c r="O166" s="10" t="s">
        <v>343</v>
      </c>
      <c r="P166" s="10" t="s">
        <v>343</v>
      </c>
    </row>
    <row r="167" spans="5:16">
      <c r="E167" t="str">
        <f t="shared" si="2"/>
        <v>3</v>
      </c>
      <c r="G167" s="10">
        <v>11</v>
      </c>
      <c r="H167" s="10" t="s">
        <v>345</v>
      </c>
      <c r="J167" s="10" t="s">
        <v>345</v>
      </c>
      <c r="K167" s="10" t="s">
        <v>345</v>
      </c>
      <c r="L167" s="10" t="s">
        <v>345</v>
      </c>
      <c r="M167" s="10" t="s">
        <v>345</v>
      </c>
      <c r="N167" s="10" t="s">
        <v>345</v>
      </c>
      <c r="O167" s="10" t="s">
        <v>345</v>
      </c>
      <c r="P167" s="10" t="s">
        <v>345</v>
      </c>
    </row>
    <row r="168" spans="5:16">
      <c r="E168" t="str">
        <f t="shared" si="2"/>
        <v>0</v>
      </c>
      <c r="G168" s="10">
        <v>11</v>
      </c>
      <c r="H168" s="10" t="s">
        <v>347</v>
      </c>
      <c r="J168" s="10" t="s">
        <v>347</v>
      </c>
      <c r="K168" s="10" t="s">
        <v>347</v>
      </c>
      <c r="L168" s="10" t="s">
        <v>347</v>
      </c>
      <c r="M168" s="10" t="s">
        <v>347</v>
      </c>
      <c r="N168" s="10" t="s">
        <v>347</v>
      </c>
      <c r="O168" s="10" t="s">
        <v>347</v>
      </c>
      <c r="P168" s="10" t="s">
        <v>347</v>
      </c>
    </row>
    <row r="169" spans="5:16">
      <c r="E169" t="str">
        <f t="shared" si="2"/>
        <v>9</v>
      </c>
      <c r="G169" s="10">
        <v>11</v>
      </c>
      <c r="H169" s="10" t="s">
        <v>349</v>
      </c>
      <c r="J169" s="10" t="s">
        <v>349</v>
      </c>
      <c r="K169" s="10" t="s">
        <v>349</v>
      </c>
      <c r="L169" s="10" t="s">
        <v>349</v>
      </c>
      <c r="M169" s="10" t="s">
        <v>349</v>
      </c>
      <c r="N169" s="10" t="s">
        <v>349</v>
      </c>
      <c r="O169" s="10" t="s">
        <v>349</v>
      </c>
      <c r="P169" s="10" t="s">
        <v>349</v>
      </c>
    </row>
    <row r="170" spans="5:16">
      <c r="E170" t="str">
        <f t="shared" si="2"/>
        <v>1</v>
      </c>
      <c r="G170" s="10">
        <v>11</v>
      </c>
      <c r="H170" s="10" t="s">
        <v>351</v>
      </c>
      <c r="J170" s="10" t="s">
        <v>351</v>
      </c>
      <c r="K170" s="10" t="s">
        <v>351</v>
      </c>
      <c r="L170" s="10" t="s">
        <v>351</v>
      </c>
      <c r="M170" s="10" t="s">
        <v>351</v>
      </c>
      <c r="N170" s="10" t="s">
        <v>351</v>
      </c>
      <c r="O170" s="10" t="s">
        <v>351</v>
      </c>
      <c r="P170" s="10" t="s">
        <v>351</v>
      </c>
    </row>
    <row r="171" spans="5:16">
      <c r="E171" t="str">
        <f t="shared" si="2"/>
        <v>2</v>
      </c>
      <c r="G171" s="10">
        <v>11</v>
      </c>
      <c r="H171" s="10" t="s">
        <v>352</v>
      </c>
      <c r="J171" s="10" t="s">
        <v>352</v>
      </c>
      <c r="K171" s="10" t="s">
        <v>352</v>
      </c>
      <c r="L171" s="10" t="s">
        <v>352</v>
      </c>
      <c r="M171" s="10" t="s">
        <v>352</v>
      </c>
      <c r="N171" s="10" t="s">
        <v>352</v>
      </c>
      <c r="O171" s="10" t="s">
        <v>352</v>
      </c>
      <c r="P171" s="10" t="s">
        <v>352</v>
      </c>
    </row>
    <row r="172" spans="5:16">
      <c r="E172" t="str">
        <f t="shared" si="2"/>
        <v>3</v>
      </c>
      <c r="G172" s="10">
        <v>11</v>
      </c>
      <c r="H172" s="10" t="s">
        <v>353</v>
      </c>
      <c r="J172" s="10" t="s">
        <v>353</v>
      </c>
      <c r="K172" s="10" t="s">
        <v>353</v>
      </c>
      <c r="L172" s="10" t="s">
        <v>353</v>
      </c>
      <c r="M172" s="10" t="s">
        <v>353</v>
      </c>
      <c r="N172" s="10" t="s">
        <v>353</v>
      </c>
      <c r="O172" s="10" t="s">
        <v>353</v>
      </c>
      <c r="P172" s="10" t="s">
        <v>353</v>
      </c>
    </row>
    <row r="173" spans="5:16">
      <c r="E173" t="str">
        <f t="shared" si="2"/>
        <v>4</v>
      </c>
      <c r="G173" s="10">
        <v>11</v>
      </c>
      <c r="H173" s="10" t="s">
        <v>354</v>
      </c>
      <c r="J173" s="10" t="s">
        <v>354</v>
      </c>
      <c r="K173" s="10" t="s">
        <v>354</v>
      </c>
      <c r="L173" s="10" t="s">
        <v>354</v>
      </c>
      <c r="M173" s="10" t="s">
        <v>354</v>
      </c>
      <c r="N173" s="10" t="s">
        <v>354</v>
      </c>
      <c r="O173" s="10" t="s">
        <v>354</v>
      </c>
      <c r="P173" s="10" t="s">
        <v>354</v>
      </c>
    </row>
    <row r="174" spans="5:16">
      <c r="E174" t="str">
        <f t="shared" si="2"/>
        <v>5</v>
      </c>
      <c r="G174" s="10">
        <v>11</v>
      </c>
      <c r="H174" s="10" t="s">
        <v>355</v>
      </c>
      <c r="J174" s="10" t="s">
        <v>355</v>
      </c>
      <c r="K174" s="10" t="s">
        <v>355</v>
      </c>
      <c r="L174" s="10" t="s">
        <v>355</v>
      </c>
      <c r="M174" s="10" t="s">
        <v>355</v>
      </c>
      <c r="N174" s="10" t="s">
        <v>355</v>
      </c>
      <c r="O174" s="10" t="s">
        <v>355</v>
      </c>
      <c r="P174" s="10" t="s">
        <v>355</v>
      </c>
    </row>
    <row r="175" spans="5:16">
      <c r="E175" t="str">
        <f t="shared" si="2"/>
        <v>6</v>
      </c>
      <c r="G175" s="10">
        <v>11</v>
      </c>
      <c r="H175" s="10" t="s">
        <v>356</v>
      </c>
      <c r="J175" s="10" t="s">
        <v>356</v>
      </c>
      <c r="K175" s="10" t="s">
        <v>356</v>
      </c>
      <c r="L175" s="10" t="s">
        <v>356</v>
      </c>
      <c r="M175" s="10" t="s">
        <v>356</v>
      </c>
      <c r="N175" s="10" t="s">
        <v>356</v>
      </c>
      <c r="O175" s="10" t="s">
        <v>356</v>
      </c>
      <c r="P175" s="10" t="s">
        <v>356</v>
      </c>
    </row>
    <row r="176" spans="5:16">
      <c r="E176" t="str">
        <f t="shared" si="2"/>
        <v>7</v>
      </c>
      <c r="G176" s="10">
        <v>11</v>
      </c>
      <c r="H176" s="10" t="s">
        <v>357</v>
      </c>
      <c r="J176" s="10" t="s">
        <v>357</v>
      </c>
      <c r="K176" s="10" t="s">
        <v>357</v>
      </c>
      <c r="L176" s="10" t="s">
        <v>357</v>
      </c>
      <c r="M176" s="10" t="s">
        <v>357</v>
      </c>
      <c r="N176" s="10" t="s">
        <v>357</v>
      </c>
      <c r="O176" s="10" t="s">
        <v>357</v>
      </c>
      <c r="P176" s="10" t="s">
        <v>357</v>
      </c>
    </row>
    <row r="177" spans="5:16">
      <c r="E177" t="str">
        <f t="shared" si="2"/>
        <v>8</v>
      </c>
      <c r="G177" s="10">
        <v>11</v>
      </c>
      <c r="H177" s="10" t="s">
        <v>358</v>
      </c>
      <c r="J177" s="10" t="s">
        <v>358</v>
      </c>
      <c r="K177" s="10" t="s">
        <v>358</v>
      </c>
      <c r="L177" s="10" t="s">
        <v>358</v>
      </c>
      <c r="M177" s="10" t="s">
        <v>358</v>
      </c>
      <c r="N177" s="10" t="s">
        <v>358</v>
      </c>
      <c r="O177" s="10" t="s">
        <v>358</v>
      </c>
      <c r="P177" s="10" t="s">
        <v>358</v>
      </c>
    </row>
    <row r="178" spans="5:16">
      <c r="E178" t="str">
        <f t="shared" si="2"/>
        <v>9</v>
      </c>
      <c r="G178" s="10">
        <v>11</v>
      </c>
      <c r="H178" s="10" t="s">
        <v>359</v>
      </c>
      <c r="J178" s="10" t="s">
        <v>359</v>
      </c>
      <c r="K178" s="10" t="s">
        <v>359</v>
      </c>
      <c r="L178" s="10" t="s">
        <v>359</v>
      </c>
      <c r="M178" s="10" t="s">
        <v>359</v>
      </c>
      <c r="N178" s="10" t="s">
        <v>359</v>
      </c>
      <c r="O178" s="10" t="s">
        <v>359</v>
      </c>
      <c r="P178" s="10" t="s">
        <v>359</v>
      </c>
    </row>
    <row r="179" spans="5:16">
      <c r="E179" t="str">
        <f t="shared" si="2"/>
        <v>0</v>
      </c>
      <c r="G179" s="10">
        <v>11</v>
      </c>
      <c r="H179" s="10" t="s">
        <v>360</v>
      </c>
      <c r="J179" s="10" t="s">
        <v>360</v>
      </c>
      <c r="K179" s="10" t="s">
        <v>360</v>
      </c>
      <c r="L179" s="10" t="s">
        <v>360</v>
      </c>
      <c r="M179" s="10" t="s">
        <v>360</v>
      </c>
      <c r="N179" s="10" t="s">
        <v>360</v>
      </c>
      <c r="O179" s="10" t="s">
        <v>360</v>
      </c>
      <c r="P179" s="10" t="s">
        <v>360</v>
      </c>
    </row>
    <row r="180" spans="5:16">
      <c r="E180" t="str">
        <f t="shared" si="2"/>
        <v>1</v>
      </c>
      <c r="G180" s="10">
        <v>11</v>
      </c>
      <c r="H180" s="10" t="s">
        <v>361</v>
      </c>
      <c r="J180" s="10" t="s">
        <v>361</v>
      </c>
      <c r="K180" s="10" t="s">
        <v>361</v>
      </c>
      <c r="L180" s="10" t="s">
        <v>361</v>
      </c>
      <c r="M180" s="10" t="s">
        <v>361</v>
      </c>
      <c r="N180" s="10" t="s">
        <v>361</v>
      </c>
      <c r="O180" s="10" t="s">
        <v>361</v>
      </c>
      <c r="P180" s="10" t="s">
        <v>361</v>
      </c>
    </row>
    <row r="181" spans="5:16">
      <c r="E181" t="str">
        <f t="shared" si="2"/>
        <v>2</v>
      </c>
      <c r="G181" s="10">
        <v>11</v>
      </c>
      <c r="H181" s="10" t="s">
        <v>363</v>
      </c>
      <c r="J181" s="10" t="s">
        <v>363</v>
      </c>
      <c r="K181" s="10" t="s">
        <v>363</v>
      </c>
      <c r="L181" s="10" t="s">
        <v>363</v>
      </c>
      <c r="M181" s="10" t="s">
        <v>363</v>
      </c>
      <c r="N181" s="10" t="s">
        <v>363</v>
      </c>
      <c r="O181" s="10" t="s">
        <v>363</v>
      </c>
      <c r="P181" s="10" t="s">
        <v>363</v>
      </c>
    </row>
    <row r="182" spans="5:16">
      <c r="E182" t="str">
        <f t="shared" si="2"/>
        <v>3</v>
      </c>
      <c r="G182" s="10">
        <v>11</v>
      </c>
      <c r="H182" s="10" t="s">
        <v>365</v>
      </c>
      <c r="J182" s="10" t="s">
        <v>365</v>
      </c>
      <c r="K182" s="10" t="s">
        <v>365</v>
      </c>
      <c r="L182" s="10" t="s">
        <v>365</v>
      </c>
      <c r="M182" s="10" t="s">
        <v>365</v>
      </c>
      <c r="N182" s="10" t="s">
        <v>365</v>
      </c>
      <c r="O182" s="10" t="s">
        <v>365</v>
      </c>
      <c r="P182" s="10" t="s">
        <v>365</v>
      </c>
    </row>
    <row r="183" spans="5:16">
      <c r="E183" t="str">
        <f t="shared" si="2"/>
        <v>4</v>
      </c>
      <c r="G183" s="10">
        <v>11</v>
      </c>
      <c r="H183" s="10" t="s">
        <v>367</v>
      </c>
      <c r="J183" s="10" t="s">
        <v>367</v>
      </c>
      <c r="K183" s="10" t="s">
        <v>367</v>
      </c>
      <c r="L183" s="10" t="s">
        <v>367</v>
      </c>
      <c r="M183" s="10" t="s">
        <v>367</v>
      </c>
      <c r="N183" s="10" t="s">
        <v>367</v>
      </c>
      <c r="O183" s="10" t="s">
        <v>367</v>
      </c>
      <c r="P183" s="10" t="s">
        <v>367</v>
      </c>
    </row>
    <row r="184" spans="5:16">
      <c r="E184" t="str">
        <f t="shared" si="2"/>
        <v>5</v>
      </c>
      <c r="G184" s="10">
        <v>11</v>
      </c>
      <c r="H184" s="10" t="s">
        <v>369</v>
      </c>
      <c r="J184" s="10" t="s">
        <v>369</v>
      </c>
      <c r="K184" s="10" t="s">
        <v>369</v>
      </c>
      <c r="L184" s="10" t="s">
        <v>369</v>
      </c>
      <c r="M184" s="10" t="s">
        <v>369</v>
      </c>
      <c r="N184" s="10" t="s">
        <v>369</v>
      </c>
      <c r="O184" s="10" t="s">
        <v>369</v>
      </c>
      <c r="P184" s="10" t="s">
        <v>369</v>
      </c>
    </row>
    <row r="185" spans="5:16">
      <c r="E185" t="str">
        <f t="shared" si="2"/>
        <v>6</v>
      </c>
      <c r="G185" s="10">
        <v>11</v>
      </c>
      <c r="H185" s="10" t="s">
        <v>370</v>
      </c>
      <c r="J185" s="10" t="s">
        <v>370</v>
      </c>
      <c r="K185" s="10" t="s">
        <v>370</v>
      </c>
      <c r="L185" s="10" t="s">
        <v>370</v>
      </c>
      <c r="M185" s="10" t="s">
        <v>370</v>
      </c>
      <c r="N185" s="10" t="s">
        <v>370</v>
      </c>
      <c r="O185" s="10" t="s">
        <v>370</v>
      </c>
      <c r="P185" s="10" t="s">
        <v>370</v>
      </c>
    </row>
    <row r="186" spans="5:16">
      <c r="E186" t="str">
        <f t="shared" si="2"/>
        <v>7</v>
      </c>
      <c r="G186" s="10">
        <v>11</v>
      </c>
      <c r="H186" s="10" t="s">
        <v>371</v>
      </c>
      <c r="J186" s="10" t="s">
        <v>371</v>
      </c>
      <c r="K186" s="10" t="s">
        <v>371</v>
      </c>
      <c r="L186" s="10" t="s">
        <v>371</v>
      </c>
      <c r="M186" s="10" t="s">
        <v>371</v>
      </c>
      <c r="N186" s="10" t="s">
        <v>371</v>
      </c>
      <c r="O186" s="10" t="s">
        <v>371</v>
      </c>
      <c r="P186" s="10" t="s">
        <v>371</v>
      </c>
    </row>
    <row r="187" spans="5:16">
      <c r="E187" t="str">
        <f t="shared" si="2"/>
        <v>8</v>
      </c>
      <c r="G187" s="10">
        <v>11</v>
      </c>
      <c r="H187" s="10" t="s">
        <v>373</v>
      </c>
      <c r="J187" s="10" t="s">
        <v>373</v>
      </c>
      <c r="K187" s="10" t="s">
        <v>373</v>
      </c>
      <c r="L187" s="10" t="s">
        <v>373</v>
      </c>
      <c r="M187" s="10" t="s">
        <v>373</v>
      </c>
      <c r="N187" s="10" t="s">
        <v>373</v>
      </c>
      <c r="O187" s="10" t="s">
        <v>373</v>
      </c>
      <c r="P187" s="10" t="s">
        <v>373</v>
      </c>
    </row>
    <row r="188" spans="5:16">
      <c r="E188" t="str">
        <f t="shared" si="2"/>
        <v>9</v>
      </c>
      <c r="G188" s="10">
        <v>11</v>
      </c>
      <c r="H188" s="10" t="s">
        <v>375</v>
      </c>
      <c r="J188" s="10" t="s">
        <v>375</v>
      </c>
      <c r="K188" s="10" t="s">
        <v>375</v>
      </c>
      <c r="L188" s="10" t="s">
        <v>375</v>
      </c>
      <c r="M188" s="10" t="s">
        <v>375</v>
      </c>
      <c r="N188" s="10" t="s">
        <v>375</v>
      </c>
      <c r="O188" s="10" t="s">
        <v>375</v>
      </c>
      <c r="P188" s="10" t="s">
        <v>375</v>
      </c>
    </row>
    <row r="189" spans="5:16">
      <c r="E189" t="str">
        <f t="shared" si="2"/>
        <v>0</v>
      </c>
      <c r="G189" s="10">
        <v>11</v>
      </c>
      <c r="H189" s="10" t="s">
        <v>377</v>
      </c>
      <c r="J189" s="10" t="s">
        <v>377</v>
      </c>
      <c r="K189" s="10" t="s">
        <v>377</v>
      </c>
      <c r="L189" s="10" t="s">
        <v>377</v>
      </c>
      <c r="M189" s="10" t="s">
        <v>377</v>
      </c>
      <c r="N189" s="10" t="s">
        <v>377</v>
      </c>
      <c r="O189" s="10" t="s">
        <v>377</v>
      </c>
      <c r="P189" s="10" t="s">
        <v>377</v>
      </c>
    </row>
    <row r="190" spans="5:16">
      <c r="E190" t="str">
        <f t="shared" si="2"/>
        <v>1</v>
      </c>
      <c r="G190" s="10">
        <v>11</v>
      </c>
      <c r="H190" s="10" t="s">
        <v>379</v>
      </c>
      <c r="J190" s="10" t="s">
        <v>379</v>
      </c>
      <c r="K190" s="10" t="s">
        <v>379</v>
      </c>
      <c r="L190" s="10" t="s">
        <v>379</v>
      </c>
      <c r="M190" s="10" t="s">
        <v>379</v>
      </c>
      <c r="N190" s="10" t="s">
        <v>379</v>
      </c>
      <c r="O190" s="10" t="s">
        <v>379</v>
      </c>
      <c r="P190" s="10" t="s">
        <v>379</v>
      </c>
    </row>
    <row r="191" spans="5:16">
      <c r="E191" t="str">
        <f t="shared" si="2"/>
        <v>2</v>
      </c>
      <c r="G191" s="10">
        <v>11</v>
      </c>
      <c r="H191" s="10" t="s">
        <v>381</v>
      </c>
      <c r="J191" s="10" t="s">
        <v>381</v>
      </c>
      <c r="K191" s="10" t="s">
        <v>381</v>
      </c>
      <c r="L191" s="10" t="s">
        <v>381</v>
      </c>
      <c r="M191" s="10" t="s">
        <v>381</v>
      </c>
      <c r="N191" s="10" t="s">
        <v>381</v>
      </c>
      <c r="O191" s="10" t="s">
        <v>381</v>
      </c>
      <c r="P191" s="10" t="s">
        <v>381</v>
      </c>
    </row>
    <row r="192" spans="5:16">
      <c r="E192" t="str">
        <f t="shared" si="2"/>
        <v>3</v>
      </c>
      <c r="G192" s="10">
        <v>11</v>
      </c>
      <c r="H192" s="10" t="s">
        <v>383</v>
      </c>
      <c r="J192" s="10" t="s">
        <v>383</v>
      </c>
      <c r="K192" s="10" t="s">
        <v>383</v>
      </c>
      <c r="L192" s="10" t="s">
        <v>383</v>
      </c>
      <c r="M192" s="10" t="s">
        <v>383</v>
      </c>
      <c r="N192" s="10" t="s">
        <v>383</v>
      </c>
      <c r="O192" s="10" t="s">
        <v>383</v>
      </c>
      <c r="P192" s="10" t="s">
        <v>383</v>
      </c>
    </row>
    <row r="193" spans="5:16">
      <c r="E193" t="str">
        <f t="shared" si="2"/>
        <v>4</v>
      </c>
      <c r="G193" s="10">
        <v>11</v>
      </c>
      <c r="H193" s="10" t="s">
        <v>385</v>
      </c>
      <c r="J193" s="10" t="s">
        <v>385</v>
      </c>
      <c r="K193" s="10" t="s">
        <v>385</v>
      </c>
      <c r="L193" s="10" t="s">
        <v>385</v>
      </c>
      <c r="M193" s="10" t="s">
        <v>385</v>
      </c>
      <c r="N193" s="10" t="s">
        <v>385</v>
      </c>
      <c r="O193" s="10" t="s">
        <v>385</v>
      </c>
      <c r="P193" s="10" t="s">
        <v>385</v>
      </c>
    </row>
    <row r="194" spans="5:16">
      <c r="E194" t="str">
        <f t="shared" si="2"/>
        <v>5</v>
      </c>
      <c r="G194" s="10">
        <v>11</v>
      </c>
      <c r="H194" s="10" t="s">
        <v>387</v>
      </c>
      <c r="J194" s="10" t="s">
        <v>387</v>
      </c>
      <c r="K194" s="10" t="s">
        <v>387</v>
      </c>
      <c r="L194" s="10" t="s">
        <v>387</v>
      </c>
      <c r="M194" s="10" t="s">
        <v>387</v>
      </c>
      <c r="N194" s="10" t="s">
        <v>387</v>
      </c>
      <c r="O194" s="10" t="s">
        <v>387</v>
      </c>
      <c r="P194" s="10" t="s">
        <v>387</v>
      </c>
    </row>
    <row r="195" spans="5:16">
      <c r="E195" t="str">
        <f t="shared" si="2"/>
        <v>6</v>
      </c>
      <c r="G195" s="10">
        <v>11</v>
      </c>
      <c r="H195" s="10" t="s">
        <v>389</v>
      </c>
      <c r="J195" s="10" t="s">
        <v>389</v>
      </c>
      <c r="K195" s="10" t="s">
        <v>389</v>
      </c>
      <c r="L195" s="10" t="s">
        <v>389</v>
      </c>
      <c r="M195" s="10" t="s">
        <v>389</v>
      </c>
      <c r="N195" s="10" t="s">
        <v>389</v>
      </c>
      <c r="O195" s="10" t="s">
        <v>389</v>
      </c>
      <c r="P195" s="10" t="s">
        <v>389</v>
      </c>
    </row>
    <row r="196" spans="5:16">
      <c r="E196" t="str">
        <f t="shared" ref="E196:E259" si="3">RIGHT(H196,1)</f>
        <v>7</v>
      </c>
      <c r="G196" s="10">
        <v>11</v>
      </c>
      <c r="H196" s="10" t="s">
        <v>391</v>
      </c>
      <c r="J196" s="10" t="s">
        <v>391</v>
      </c>
      <c r="K196" s="10" t="s">
        <v>391</v>
      </c>
      <c r="L196" s="10" t="s">
        <v>391</v>
      </c>
      <c r="M196" s="10" t="s">
        <v>391</v>
      </c>
      <c r="N196" s="10" t="s">
        <v>391</v>
      </c>
      <c r="O196" s="10" t="s">
        <v>391</v>
      </c>
      <c r="P196" s="10" t="s">
        <v>391</v>
      </c>
    </row>
    <row r="197" spans="5:16">
      <c r="E197" t="str">
        <f t="shared" si="3"/>
        <v>8</v>
      </c>
      <c r="G197" s="10">
        <v>11</v>
      </c>
      <c r="H197" s="10" t="s">
        <v>393</v>
      </c>
      <c r="J197" s="10" t="s">
        <v>393</v>
      </c>
      <c r="K197" s="10" t="s">
        <v>393</v>
      </c>
      <c r="L197" s="10" t="s">
        <v>393</v>
      </c>
      <c r="M197" s="10" t="s">
        <v>393</v>
      </c>
      <c r="N197" s="10" t="s">
        <v>393</v>
      </c>
      <c r="O197" s="10" t="s">
        <v>393</v>
      </c>
      <c r="P197" s="10" t="s">
        <v>393</v>
      </c>
    </row>
    <row r="198" spans="5:16">
      <c r="E198" t="str">
        <f t="shared" si="3"/>
        <v>9</v>
      </c>
      <c r="G198" s="10">
        <v>11</v>
      </c>
      <c r="H198" s="10" t="s">
        <v>395</v>
      </c>
      <c r="J198" s="10" t="s">
        <v>395</v>
      </c>
      <c r="K198" s="10" t="s">
        <v>395</v>
      </c>
      <c r="L198" s="10" t="s">
        <v>395</v>
      </c>
      <c r="M198" s="10" t="s">
        <v>395</v>
      </c>
      <c r="N198" s="10" t="s">
        <v>395</v>
      </c>
      <c r="O198" s="10" t="s">
        <v>395</v>
      </c>
      <c r="P198" s="10" t="s">
        <v>395</v>
      </c>
    </row>
    <row r="199" spans="5:16">
      <c r="E199" t="str">
        <f t="shared" si="3"/>
        <v>0</v>
      </c>
      <c r="G199" s="10">
        <v>11</v>
      </c>
      <c r="H199" s="10" t="s">
        <v>397</v>
      </c>
      <c r="J199" s="10" t="s">
        <v>397</v>
      </c>
      <c r="K199" s="10" t="s">
        <v>397</v>
      </c>
      <c r="L199" s="10" t="s">
        <v>397</v>
      </c>
      <c r="M199" s="10" t="s">
        <v>397</v>
      </c>
      <c r="N199" s="10" t="s">
        <v>397</v>
      </c>
      <c r="O199" s="10" t="s">
        <v>397</v>
      </c>
      <c r="P199" s="10" t="s">
        <v>397</v>
      </c>
    </row>
    <row r="200" spans="5:16">
      <c r="E200" t="str">
        <f t="shared" si="3"/>
        <v>1</v>
      </c>
      <c r="G200" s="10">
        <v>11</v>
      </c>
      <c r="H200" s="10" t="s">
        <v>399</v>
      </c>
      <c r="J200" s="10" t="s">
        <v>399</v>
      </c>
      <c r="K200" s="10" t="s">
        <v>399</v>
      </c>
      <c r="L200" s="10" t="s">
        <v>399</v>
      </c>
      <c r="M200" s="10" t="s">
        <v>399</v>
      </c>
      <c r="N200" s="10" t="s">
        <v>399</v>
      </c>
      <c r="O200" s="10" t="s">
        <v>399</v>
      </c>
      <c r="P200" s="10" t="s">
        <v>399</v>
      </c>
    </row>
    <row r="201" spans="5:16">
      <c r="E201" t="str">
        <f t="shared" si="3"/>
        <v>2</v>
      </c>
      <c r="G201" s="10">
        <v>11</v>
      </c>
      <c r="H201" s="10" t="s">
        <v>400</v>
      </c>
      <c r="J201" s="10" t="s">
        <v>400</v>
      </c>
      <c r="K201" s="10" t="s">
        <v>400</v>
      </c>
      <c r="L201" s="10" t="s">
        <v>400</v>
      </c>
      <c r="M201" s="10" t="s">
        <v>400</v>
      </c>
      <c r="N201" s="10" t="s">
        <v>400</v>
      </c>
      <c r="O201" s="10" t="s">
        <v>400</v>
      </c>
      <c r="P201" s="10" t="s">
        <v>400</v>
      </c>
    </row>
    <row r="202" spans="5:16">
      <c r="E202" t="str">
        <f t="shared" si="3"/>
        <v>9</v>
      </c>
      <c r="G202" s="10">
        <v>11</v>
      </c>
      <c r="H202" s="10" t="s">
        <v>401</v>
      </c>
      <c r="J202" s="10" t="s">
        <v>401</v>
      </c>
      <c r="K202" s="10" t="s">
        <v>401</v>
      </c>
      <c r="L202" s="10" t="s">
        <v>401</v>
      </c>
      <c r="M202" s="10" t="s">
        <v>401</v>
      </c>
      <c r="N202" s="10" t="s">
        <v>401</v>
      </c>
      <c r="O202" s="10" t="s">
        <v>401</v>
      </c>
      <c r="P202" s="10" t="s">
        <v>401</v>
      </c>
    </row>
    <row r="203" spans="5:16">
      <c r="E203" t="str">
        <f t="shared" si="3"/>
        <v>2</v>
      </c>
      <c r="G203" s="10">
        <v>11</v>
      </c>
      <c r="H203" s="10" t="s">
        <v>402</v>
      </c>
      <c r="J203" s="10" t="s">
        <v>402</v>
      </c>
      <c r="K203" s="10" t="s">
        <v>402</v>
      </c>
      <c r="L203" s="10" t="s">
        <v>402</v>
      </c>
      <c r="M203" s="10" t="s">
        <v>402</v>
      </c>
      <c r="N203" s="10" t="s">
        <v>402</v>
      </c>
      <c r="O203" s="10" t="s">
        <v>402</v>
      </c>
      <c r="P203" s="10" t="s">
        <v>402</v>
      </c>
    </row>
    <row r="204" spans="5:16">
      <c r="E204" t="str">
        <f t="shared" si="3"/>
        <v>8</v>
      </c>
      <c r="G204" s="10">
        <v>11</v>
      </c>
      <c r="H204" s="10" t="s">
        <v>404</v>
      </c>
      <c r="J204" s="10" t="s">
        <v>404</v>
      </c>
      <c r="K204" s="10" t="s">
        <v>404</v>
      </c>
      <c r="L204" s="10" t="s">
        <v>404</v>
      </c>
      <c r="M204" s="10" t="s">
        <v>404</v>
      </c>
      <c r="N204" s="10" t="s">
        <v>404</v>
      </c>
      <c r="O204" s="10" t="s">
        <v>404</v>
      </c>
      <c r="P204" s="10" t="s">
        <v>404</v>
      </c>
    </row>
    <row r="205" spans="5:16">
      <c r="E205" t="str">
        <f t="shared" si="3"/>
        <v>9</v>
      </c>
      <c r="G205" s="10">
        <v>11</v>
      </c>
      <c r="H205" s="10" t="s">
        <v>405</v>
      </c>
      <c r="J205" s="10" t="s">
        <v>405</v>
      </c>
      <c r="K205" s="10" t="s">
        <v>405</v>
      </c>
      <c r="L205" s="10" t="s">
        <v>405</v>
      </c>
      <c r="M205" s="10" t="s">
        <v>405</v>
      </c>
      <c r="N205" s="10" t="s">
        <v>405</v>
      </c>
      <c r="O205" s="10" t="s">
        <v>405</v>
      </c>
      <c r="P205" s="10" t="s">
        <v>405</v>
      </c>
    </row>
    <row r="206" spans="5:16">
      <c r="E206" t="str">
        <f t="shared" si="3"/>
        <v>8</v>
      </c>
      <c r="G206" s="10">
        <v>11</v>
      </c>
      <c r="H206" s="10" t="s">
        <v>406</v>
      </c>
      <c r="J206" s="10" t="s">
        <v>406</v>
      </c>
      <c r="K206" s="10" t="s">
        <v>406</v>
      </c>
      <c r="L206" s="10" t="s">
        <v>406</v>
      </c>
      <c r="M206" s="10" t="s">
        <v>406</v>
      </c>
      <c r="N206" s="10" t="s">
        <v>406</v>
      </c>
      <c r="O206" s="10" t="s">
        <v>406</v>
      </c>
      <c r="P206" s="10" t="s">
        <v>406</v>
      </c>
    </row>
    <row r="207" spans="5:16">
      <c r="E207" t="str">
        <f t="shared" si="3"/>
        <v>9</v>
      </c>
      <c r="G207" s="10">
        <v>11</v>
      </c>
      <c r="H207" s="10" t="s">
        <v>407</v>
      </c>
      <c r="J207" s="11" t="s">
        <v>407</v>
      </c>
      <c r="K207" s="10" t="s">
        <v>407</v>
      </c>
      <c r="L207" s="10" t="s">
        <v>407</v>
      </c>
      <c r="M207" s="10" t="s">
        <v>407</v>
      </c>
      <c r="N207" s="10" t="s">
        <v>407</v>
      </c>
      <c r="O207" s="10" t="s">
        <v>407</v>
      </c>
      <c r="P207" s="10" t="s">
        <v>407</v>
      </c>
    </row>
    <row r="208" spans="5:16">
      <c r="E208" t="str">
        <f t="shared" si="3"/>
        <v>1</v>
      </c>
      <c r="G208" s="10">
        <v>11</v>
      </c>
      <c r="H208" s="10" t="s">
        <v>408</v>
      </c>
      <c r="J208" s="11" t="s">
        <v>408</v>
      </c>
      <c r="K208" s="10" t="s">
        <v>408</v>
      </c>
      <c r="L208" s="10" t="s">
        <v>408</v>
      </c>
      <c r="M208" s="10" t="s">
        <v>408</v>
      </c>
      <c r="N208" s="10" t="s">
        <v>408</v>
      </c>
      <c r="O208" s="10" t="s">
        <v>408</v>
      </c>
      <c r="P208" s="10" t="s">
        <v>408</v>
      </c>
    </row>
    <row r="209" spans="5:16">
      <c r="E209" t="str">
        <f t="shared" si="3"/>
        <v>1</v>
      </c>
      <c r="G209" s="10">
        <v>11</v>
      </c>
      <c r="H209" s="10" t="s">
        <v>410</v>
      </c>
      <c r="J209" s="11" t="s">
        <v>410</v>
      </c>
      <c r="K209" s="10" t="s">
        <v>410</v>
      </c>
      <c r="L209" s="10" t="s">
        <v>410</v>
      </c>
      <c r="M209" s="10" t="s">
        <v>410</v>
      </c>
      <c r="N209" s="10" t="s">
        <v>410</v>
      </c>
      <c r="O209" s="10" t="s">
        <v>410</v>
      </c>
      <c r="P209" s="10" t="s">
        <v>410</v>
      </c>
    </row>
    <row r="210" spans="5:16">
      <c r="E210" t="str">
        <f t="shared" si="3"/>
        <v>2</v>
      </c>
      <c r="G210" s="10">
        <v>11</v>
      </c>
      <c r="H210" s="10" t="s">
        <v>411</v>
      </c>
      <c r="J210" s="11" t="s">
        <v>411</v>
      </c>
      <c r="K210" s="10" t="s">
        <v>411</v>
      </c>
      <c r="L210" s="10" t="s">
        <v>411</v>
      </c>
      <c r="M210" s="10" t="s">
        <v>411</v>
      </c>
      <c r="N210" s="10" t="s">
        <v>411</v>
      </c>
      <c r="O210" s="10" t="s">
        <v>411</v>
      </c>
      <c r="P210" s="10" t="s">
        <v>411</v>
      </c>
    </row>
    <row r="211" spans="5:16">
      <c r="E211" t="str">
        <f t="shared" si="3"/>
        <v>3</v>
      </c>
      <c r="G211" s="10">
        <v>11</v>
      </c>
      <c r="H211" s="10" t="s">
        <v>412</v>
      </c>
      <c r="J211" s="11" t="s">
        <v>412</v>
      </c>
      <c r="K211" s="10" t="s">
        <v>412</v>
      </c>
      <c r="L211" s="10" t="s">
        <v>412</v>
      </c>
      <c r="M211" s="10" t="s">
        <v>412</v>
      </c>
      <c r="N211" s="10" t="s">
        <v>412</v>
      </c>
      <c r="O211" s="10" t="s">
        <v>412</v>
      </c>
      <c r="P211" s="10" t="s">
        <v>412</v>
      </c>
    </row>
    <row r="212" spans="5:16">
      <c r="E212" t="str">
        <f t="shared" si="3"/>
        <v>4</v>
      </c>
      <c r="G212" s="10">
        <v>11</v>
      </c>
      <c r="H212" s="10" t="s">
        <v>413</v>
      </c>
      <c r="J212" s="11" t="s">
        <v>413</v>
      </c>
      <c r="K212" s="10" t="s">
        <v>413</v>
      </c>
      <c r="L212" s="10" t="s">
        <v>413</v>
      </c>
      <c r="M212" s="10" t="s">
        <v>413</v>
      </c>
      <c r="N212" s="10" t="s">
        <v>413</v>
      </c>
      <c r="O212" s="10" t="s">
        <v>413</v>
      </c>
      <c r="P212" s="10" t="s">
        <v>413</v>
      </c>
    </row>
    <row r="213" spans="5:16">
      <c r="E213" t="str">
        <f t="shared" si="3"/>
        <v>5</v>
      </c>
      <c r="G213" s="10">
        <v>11</v>
      </c>
      <c r="H213" s="10" t="s">
        <v>414</v>
      </c>
      <c r="J213" s="11" t="s">
        <v>414</v>
      </c>
      <c r="K213" s="10" t="s">
        <v>414</v>
      </c>
      <c r="L213" s="10" t="s">
        <v>414</v>
      </c>
      <c r="M213" s="10" t="s">
        <v>414</v>
      </c>
      <c r="N213" s="10" t="s">
        <v>414</v>
      </c>
      <c r="O213" s="10" t="s">
        <v>414</v>
      </c>
      <c r="P213" s="10" t="s">
        <v>414</v>
      </c>
    </row>
    <row r="214" spans="5:16">
      <c r="E214" t="str">
        <f t="shared" si="3"/>
        <v>6</v>
      </c>
      <c r="G214" s="10">
        <v>11</v>
      </c>
      <c r="H214" s="10" t="s">
        <v>415</v>
      </c>
      <c r="J214" s="11" t="s">
        <v>415</v>
      </c>
      <c r="K214" s="10" t="s">
        <v>415</v>
      </c>
      <c r="L214" s="10" t="s">
        <v>415</v>
      </c>
      <c r="M214" s="10" t="s">
        <v>415</v>
      </c>
      <c r="N214" s="10" t="s">
        <v>415</v>
      </c>
      <c r="O214" s="10" t="s">
        <v>415</v>
      </c>
      <c r="P214" s="10" t="s">
        <v>415</v>
      </c>
    </row>
    <row r="215" spans="5:16">
      <c r="E215" t="str">
        <f t="shared" si="3"/>
        <v>1</v>
      </c>
      <c r="G215" s="10">
        <v>11</v>
      </c>
      <c r="H215" s="10" t="s">
        <v>416</v>
      </c>
      <c r="J215" s="11" t="s">
        <v>416</v>
      </c>
      <c r="K215" s="10" t="s">
        <v>416</v>
      </c>
      <c r="L215" s="10" t="s">
        <v>416</v>
      </c>
      <c r="M215" s="10" t="s">
        <v>416</v>
      </c>
      <c r="N215" s="10" t="s">
        <v>416</v>
      </c>
      <c r="O215" s="10" t="s">
        <v>416</v>
      </c>
      <c r="P215" s="10" t="s">
        <v>416</v>
      </c>
    </row>
    <row r="216" spans="5:16">
      <c r="E216" t="str">
        <f t="shared" si="3"/>
        <v>2</v>
      </c>
      <c r="G216" s="10">
        <v>11</v>
      </c>
      <c r="H216" s="10" t="s">
        <v>417</v>
      </c>
      <c r="J216" s="11" t="s">
        <v>417</v>
      </c>
      <c r="K216" s="10" t="s">
        <v>417</v>
      </c>
      <c r="L216" s="10" t="s">
        <v>417</v>
      </c>
      <c r="M216" s="10" t="s">
        <v>417</v>
      </c>
      <c r="N216" s="10" t="s">
        <v>417</v>
      </c>
      <c r="O216" s="10" t="s">
        <v>417</v>
      </c>
      <c r="P216" s="10" t="s">
        <v>417</v>
      </c>
    </row>
    <row r="217" spans="5:16">
      <c r="E217" t="str">
        <f t="shared" si="3"/>
        <v>8</v>
      </c>
      <c r="G217" s="10">
        <v>11</v>
      </c>
      <c r="H217" s="10" t="s">
        <v>418</v>
      </c>
      <c r="J217" s="11" t="s">
        <v>418</v>
      </c>
      <c r="K217" s="10" t="s">
        <v>418</v>
      </c>
      <c r="L217" s="10" t="s">
        <v>418</v>
      </c>
      <c r="M217" s="10" t="s">
        <v>418</v>
      </c>
      <c r="N217" s="10" t="s">
        <v>418</v>
      </c>
      <c r="O217" s="10" t="s">
        <v>418</v>
      </c>
      <c r="P217" s="10" t="s">
        <v>418</v>
      </c>
    </row>
    <row r="218" spans="5:16">
      <c r="E218" t="str">
        <f t="shared" si="3"/>
        <v>9</v>
      </c>
      <c r="G218" s="10">
        <v>11</v>
      </c>
      <c r="H218" s="10" t="s">
        <v>420</v>
      </c>
      <c r="J218" s="11" t="s">
        <v>420</v>
      </c>
      <c r="K218" s="10" t="s">
        <v>420</v>
      </c>
      <c r="L218" s="10" t="s">
        <v>420</v>
      </c>
      <c r="M218" s="10" t="s">
        <v>420</v>
      </c>
      <c r="N218" s="10" t="s">
        <v>420</v>
      </c>
      <c r="O218" s="10" t="s">
        <v>420</v>
      </c>
      <c r="P218" s="10" t="s">
        <v>420</v>
      </c>
    </row>
    <row r="219" spans="5:16">
      <c r="E219" t="str">
        <f t="shared" si="3"/>
        <v>8</v>
      </c>
      <c r="G219" s="10">
        <v>11</v>
      </c>
      <c r="H219" s="10" t="s">
        <v>422</v>
      </c>
      <c r="J219" s="11" t="s">
        <v>422</v>
      </c>
      <c r="K219" s="10" t="s">
        <v>422</v>
      </c>
      <c r="L219" s="10" t="s">
        <v>422</v>
      </c>
      <c r="M219" s="10" t="s">
        <v>422</v>
      </c>
      <c r="N219" s="10" t="s">
        <v>422</v>
      </c>
      <c r="O219" s="10" t="s">
        <v>422</v>
      </c>
      <c r="P219" s="10" t="s">
        <v>422</v>
      </c>
    </row>
    <row r="220" spans="5:16">
      <c r="E220" t="str">
        <f t="shared" si="3"/>
        <v>9</v>
      </c>
      <c r="G220" s="10">
        <v>11</v>
      </c>
      <c r="H220" s="10" t="s">
        <v>423</v>
      </c>
      <c r="J220" s="11" t="s">
        <v>423</v>
      </c>
      <c r="K220" s="10" t="s">
        <v>423</v>
      </c>
      <c r="L220" s="10" t="s">
        <v>423</v>
      </c>
      <c r="M220" s="10" t="s">
        <v>423</v>
      </c>
      <c r="N220" s="10" t="s">
        <v>423</v>
      </c>
      <c r="O220" s="10" t="s">
        <v>423</v>
      </c>
      <c r="P220" s="10" t="s">
        <v>423</v>
      </c>
    </row>
    <row r="221" spans="5:16">
      <c r="E221" t="str">
        <f t="shared" si="3"/>
        <v>8</v>
      </c>
      <c r="G221" s="10">
        <v>11</v>
      </c>
      <c r="H221" s="10" t="s">
        <v>424</v>
      </c>
      <c r="J221" s="11" t="s">
        <v>424</v>
      </c>
      <c r="K221" s="10" t="s">
        <v>424</v>
      </c>
      <c r="L221" s="10" t="s">
        <v>424</v>
      </c>
      <c r="M221" s="10" t="s">
        <v>424</v>
      </c>
      <c r="N221" s="10" t="s">
        <v>424</v>
      </c>
      <c r="O221" s="10" t="s">
        <v>424</v>
      </c>
      <c r="P221" s="10" t="s">
        <v>424</v>
      </c>
    </row>
    <row r="222" spans="5:16">
      <c r="E222" t="str">
        <f t="shared" si="3"/>
        <v>9</v>
      </c>
      <c r="G222" s="10">
        <v>11</v>
      </c>
      <c r="H222" s="10" t="s">
        <v>425</v>
      </c>
      <c r="J222" s="11" t="s">
        <v>425</v>
      </c>
      <c r="K222" s="10" t="s">
        <v>425</v>
      </c>
      <c r="L222" s="10" t="s">
        <v>425</v>
      </c>
      <c r="M222" s="10" t="s">
        <v>425</v>
      </c>
      <c r="N222" s="10" t="s">
        <v>425</v>
      </c>
      <c r="O222" s="10" t="s">
        <v>425</v>
      </c>
      <c r="P222" s="10" t="s">
        <v>425</v>
      </c>
    </row>
    <row r="223" spans="5:16">
      <c r="E223" t="str">
        <f t="shared" si="3"/>
        <v>1</v>
      </c>
      <c r="G223" s="10">
        <v>11</v>
      </c>
      <c r="H223" s="10" t="s">
        <v>426</v>
      </c>
      <c r="J223" s="11" t="s">
        <v>426</v>
      </c>
      <c r="K223" s="10" t="s">
        <v>426</v>
      </c>
      <c r="L223" s="10" t="s">
        <v>426</v>
      </c>
      <c r="M223" s="10" t="s">
        <v>426</v>
      </c>
      <c r="N223" s="10" t="s">
        <v>426</v>
      </c>
      <c r="O223" s="10" t="s">
        <v>426</v>
      </c>
      <c r="P223" s="10" t="s">
        <v>426</v>
      </c>
    </row>
    <row r="224" spans="5:16">
      <c r="E224" t="str">
        <f t="shared" si="3"/>
        <v>2</v>
      </c>
      <c r="G224" s="10">
        <v>11</v>
      </c>
      <c r="H224" s="10" t="s">
        <v>427</v>
      </c>
      <c r="J224" s="11" t="s">
        <v>427</v>
      </c>
      <c r="K224" s="10" t="s">
        <v>427</v>
      </c>
      <c r="L224" s="10" t="s">
        <v>427</v>
      </c>
      <c r="M224" s="10" t="s">
        <v>427</v>
      </c>
      <c r="N224" s="10" t="s">
        <v>427</v>
      </c>
      <c r="O224" s="10" t="s">
        <v>427</v>
      </c>
      <c r="P224" s="10" t="s">
        <v>427</v>
      </c>
    </row>
    <row r="225" spans="5:16">
      <c r="E225" t="str">
        <f t="shared" si="3"/>
        <v>3</v>
      </c>
      <c r="G225" s="10">
        <v>11</v>
      </c>
      <c r="H225" s="10" t="s">
        <v>428</v>
      </c>
      <c r="J225" s="11" t="s">
        <v>428</v>
      </c>
      <c r="K225" s="10" t="s">
        <v>428</v>
      </c>
      <c r="L225" s="10" t="s">
        <v>428</v>
      </c>
      <c r="M225" s="10" t="s">
        <v>428</v>
      </c>
      <c r="N225" s="10" t="s">
        <v>428</v>
      </c>
      <c r="O225" s="10" t="s">
        <v>428</v>
      </c>
      <c r="P225" s="10" t="s">
        <v>428</v>
      </c>
    </row>
    <row r="226" spans="5:16">
      <c r="E226" t="str">
        <f t="shared" si="3"/>
        <v>4</v>
      </c>
      <c r="G226" s="10">
        <v>11</v>
      </c>
      <c r="H226" s="10" t="s">
        <v>429</v>
      </c>
      <c r="J226" s="11" t="s">
        <v>429</v>
      </c>
      <c r="K226" s="10" t="s">
        <v>429</v>
      </c>
      <c r="L226" s="10" t="s">
        <v>429</v>
      </c>
      <c r="M226" s="10" t="s">
        <v>429</v>
      </c>
      <c r="N226" s="10" t="s">
        <v>429</v>
      </c>
      <c r="O226" s="10" t="s">
        <v>429</v>
      </c>
      <c r="P226" s="10" t="s">
        <v>429</v>
      </c>
    </row>
    <row r="227" spans="5:16">
      <c r="E227" t="str">
        <f t="shared" si="3"/>
        <v>8</v>
      </c>
      <c r="G227" s="10">
        <v>11</v>
      </c>
      <c r="H227" s="10" t="s">
        <v>430</v>
      </c>
      <c r="J227" s="11" t="s">
        <v>430</v>
      </c>
      <c r="K227" s="10" t="s">
        <v>430</v>
      </c>
      <c r="L227" s="10" t="s">
        <v>430</v>
      </c>
      <c r="M227" s="10" t="s">
        <v>430</v>
      </c>
      <c r="N227" s="10" t="s">
        <v>430</v>
      </c>
      <c r="O227" s="10" t="s">
        <v>430</v>
      </c>
      <c r="P227" s="10" t="s">
        <v>430</v>
      </c>
    </row>
    <row r="228" spans="5:16">
      <c r="E228" t="str">
        <f t="shared" si="3"/>
        <v>9</v>
      </c>
      <c r="G228" s="10">
        <v>11</v>
      </c>
      <c r="H228" s="10" t="s">
        <v>431</v>
      </c>
      <c r="J228" s="11" t="s">
        <v>431</v>
      </c>
      <c r="K228" s="10" t="s">
        <v>431</v>
      </c>
      <c r="L228" s="10" t="s">
        <v>431</v>
      </c>
      <c r="M228" s="10" t="s">
        <v>431</v>
      </c>
      <c r="N228" s="10" t="s">
        <v>431</v>
      </c>
      <c r="O228" s="10" t="s">
        <v>431</v>
      </c>
      <c r="P228" s="10" t="s">
        <v>431</v>
      </c>
    </row>
    <row r="229" spans="5:16">
      <c r="E229" t="str">
        <f t="shared" si="3"/>
        <v>8</v>
      </c>
      <c r="G229" s="10">
        <v>11</v>
      </c>
      <c r="H229" s="10" t="s">
        <v>432</v>
      </c>
      <c r="J229" s="11" t="s">
        <v>432</v>
      </c>
      <c r="K229" s="10" t="s">
        <v>432</v>
      </c>
      <c r="L229" s="10" t="s">
        <v>432</v>
      </c>
      <c r="M229" s="10" t="s">
        <v>432</v>
      </c>
      <c r="N229" s="10" t="s">
        <v>432</v>
      </c>
      <c r="O229" s="10" t="s">
        <v>432</v>
      </c>
      <c r="P229" s="10" t="s">
        <v>432</v>
      </c>
    </row>
    <row r="230" spans="5:16">
      <c r="E230" t="str">
        <f t="shared" si="3"/>
        <v>9</v>
      </c>
      <c r="G230" s="10">
        <v>11</v>
      </c>
      <c r="H230" s="10" t="s">
        <v>434</v>
      </c>
      <c r="J230" s="11" t="s">
        <v>434</v>
      </c>
      <c r="K230" s="10" t="s">
        <v>434</v>
      </c>
      <c r="L230" s="10" t="s">
        <v>434</v>
      </c>
      <c r="M230" s="10" t="s">
        <v>434</v>
      </c>
      <c r="N230" s="10" t="s">
        <v>434</v>
      </c>
      <c r="O230" s="10" t="s">
        <v>434</v>
      </c>
      <c r="P230" s="10" t="s">
        <v>434</v>
      </c>
    </row>
    <row r="231" spans="5:16">
      <c r="E231" t="str">
        <f t="shared" si="3"/>
        <v>1</v>
      </c>
      <c r="G231" s="10">
        <v>11</v>
      </c>
      <c r="H231" s="10" t="s">
        <v>435</v>
      </c>
      <c r="J231" s="11" t="s">
        <v>435</v>
      </c>
      <c r="K231" s="10" t="s">
        <v>435</v>
      </c>
      <c r="L231" s="10" t="s">
        <v>435</v>
      </c>
      <c r="M231" s="10" t="s">
        <v>435</v>
      </c>
      <c r="N231" s="10" t="s">
        <v>435</v>
      </c>
      <c r="O231" s="10" t="s">
        <v>435</v>
      </c>
      <c r="P231" s="10" t="s">
        <v>435</v>
      </c>
    </row>
    <row r="232" spans="5:16">
      <c r="E232" t="str">
        <f t="shared" si="3"/>
        <v>1</v>
      </c>
      <c r="G232" s="10">
        <v>11</v>
      </c>
      <c r="H232" s="10" t="s">
        <v>436</v>
      </c>
      <c r="J232" s="11" t="s">
        <v>436</v>
      </c>
      <c r="K232" s="10" t="s">
        <v>436</v>
      </c>
      <c r="L232" s="10" t="s">
        <v>436</v>
      </c>
      <c r="M232" s="10" t="s">
        <v>436</v>
      </c>
      <c r="N232" s="10" t="s">
        <v>436</v>
      </c>
      <c r="O232" s="10" t="s">
        <v>436</v>
      </c>
      <c r="P232" s="10" t="s">
        <v>436</v>
      </c>
    </row>
    <row r="233" spans="5:16">
      <c r="E233" t="str">
        <f t="shared" si="3"/>
        <v>2</v>
      </c>
      <c r="G233" s="10">
        <v>11</v>
      </c>
      <c r="H233" s="10" t="s">
        <v>437</v>
      </c>
      <c r="J233" s="11" t="s">
        <v>437</v>
      </c>
      <c r="K233" s="10" t="s">
        <v>437</v>
      </c>
      <c r="L233" s="10" t="s">
        <v>437</v>
      </c>
      <c r="M233" s="10" t="s">
        <v>437</v>
      </c>
      <c r="N233" s="10" t="s">
        <v>437</v>
      </c>
      <c r="O233" s="10" t="s">
        <v>437</v>
      </c>
      <c r="P233" s="10" t="s">
        <v>437</v>
      </c>
    </row>
    <row r="234" spans="5:16">
      <c r="E234" t="str">
        <f t="shared" si="3"/>
        <v>3</v>
      </c>
      <c r="G234" s="10">
        <v>11</v>
      </c>
      <c r="H234" s="10" t="s">
        <v>438</v>
      </c>
      <c r="J234" s="11" t="s">
        <v>438</v>
      </c>
      <c r="K234" s="10" t="s">
        <v>438</v>
      </c>
      <c r="L234" s="10" t="s">
        <v>438</v>
      </c>
      <c r="M234" s="10" t="s">
        <v>438</v>
      </c>
      <c r="N234" s="10" t="s">
        <v>438</v>
      </c>
      <c r="O234" s="10" t="s">
        <v>438</v>
      </c>
      <c r="P234" s="10" t="s">
        <v>438</v>
      </c>
    </row>
    <row r="235" spans="5:16">
      <c r="E235" t="str">
        <f t="shared" si="3"/>
        <v>4</v>
      </c>
      <c r="G235" s="10">
        <v>11</v>
      </c>
      <c r="H235" s="10" t="s">
        <v>439</v>
      </c>
      <c r="J235" s="11" t="s">
        <v>439</v>
      </c>
      <c r="K235" s="10" t="s">
        <v>439</v>
      </c>
      <c r="L235" s="10" t="s">
        <v>439</v>
      </c>
      <c r="M235" s="10" t="s">
        <v>439</v>
      </c>
      <c r="N235" s="10" t="s">
        <v>439</v>
      </c>
      <c r="O235" s="10" t="s">
        <v>439</v>
      </c>
      <c r="P235" s="10" t="s">
        <v>439</v>
      </c>
    </row>
    <row r="236" spans="5:16">
      <c r="E236" t="str">
        <f t="shared" si="3"/>
        <v>5</v>
      </c>
      <c r="G236" s="10">
        <v>11</v>
      </c>
      <c r="H236" s="10" t="s">
        <v>440</v>
      </c>
      <c r="J236" s="11" t="s">
        <v>440</v>
      </c>
      <c r="K236" s="10" t="s">
        <v>440</v>
      </c>
      <c r="L236" s="10" t="s">
        <v>440</v>
      </c>
      <c r="M236" s="10" t="s">
        <v>440</v>
      </c>
      <c r="N236" s="10" t="s">
        <v>440</v>
      </c>
      <c r="O236" s="10" t="s">
        <v>440</v>
      </c>
      <c r="P236" s="10" t="s">
        <v>440</v>
      </c>
    </row>
    <row r="237" spans="5:16">
      <c r="E237" t="str">
        <f t="shared" si="3"/>
        <v>9</v>
      </c>
      <c r="G237" s="10">
        <v>11</v>
      </c>
      <c r="H237" s="10" t="s">
        <v>441</v>
      </c>
      <c r="J237" s="11" t="s">
        <v>441</v>
      </c>
      <c r="K237" s="10" t="s">
        <v>441</v>
      </c>
      <c r="L237" s="10" t="s">
        <v>441</v>
      </c>
      <c r="M237" s="10" t="s">
        <v>441</v>
      </c>
      <c r="N237" s="10" t="s">
        <v>441</v>
      </c>
      <c r="O237" s="10" t="s">
        <v>441</v>
      </c>
      <c r="P237" s="10" t="s">
        <v>441</v>
      </c>
    </row>
    <row r="238" spans="5:16">
      <c r="E238" t="str">
        <f t="shared" si="3"/>
        <v>1</v>
      </c>
      <c r="G238" s="10">
        <v>11</v>
      </c>
      <c r="H238" s="10" t="s">
        <v>442</v>
      </c>
      <c r="J238" s="11" t="s">
        <v>442</v>
      </c>
      <c r="K238" s="10" t="s">
        <v>442</v>
      </c>
      <c r="L238" s="10" t="s">
        <v>442</v>
      </c>
      <c r="M238" s="10" t="s">
        <v>442</v>
      </c>
      <c r="N238" s="10" t="s">
        <v>442</v>
      </c>
      <c r="O238" s="10" t="s">
        <v>442</v>
      </c>
      <c r="P238" s="10" t="s">
        <v>442</v>
      </c>
    </row>
    <row r="239" spans="5:16">
      <c r="E239" t="str">
        <f t="shared" si="3"/>
        <v>1</v>
      </c>
      <c r="G239" s="10">
        <v>11</v>
      </c>
      <c r="H239" s="10" t="s">
        <v>444</v>
      </c>
      <c r="J239" s="11" t="s">
        <v>444</v>
      </c>
      <c r="K239" s="10" t="s">
        <v>444</v>
      </c>
      <c r="L239" s="10" t="s">
        <v>444</v>
      </c>
      <c r="M239" s="10" t="s">
        <v>444</v>
      </c>
      <c r="N239" s="10" t="s">
        <v>444</v>
      </c>
      <c r="O239" s="10" t="s">
        <v>444</v>
      </c>
      <c r="P239" s="10" t="s">
        <v>444</v>
      </c>
    </row>
    <row r="240" spans="5:16">
      <c r="E240" t="str">
        <f t="shared" si="3"/>
        <v>3</v>
      </c>
      <c r="G240" s="10">
        <v>11</v>
      </c>
      <c r="H240" s="10" t="s">
        <v>445</v>
      </c>
      <c r="J240" s="11" t="s">
        <v>445</v>
      </c>
      <c r="K240" s="10" t="s">
        <v>445</v>
      </c>
      <c r="L240" s="10" t="s">
        <v>445</v>
      </c>
      <c r="M240" s="10" t="s">
        <v>445</v>
      </c>
      <c r="N240" s="10" t="s">
        <v>445</v>
      </c>
      <c r="O240" s="10" t="s">
        <v>445</v>
      </c>
      <c r="P240" s="10" t="s">
        <v>445</v>
      </c>
    </row>
    <row r="241" spans="5:16">
      <c r="E241" t="str">
        <f t="shared" si="3"/>
        <v>4</v>
      </c>
      <c r="G241" s="10">
        <v>11</v>
      </c>
      <c r="H241" s="10" t="s">
        <v>446</v>
      </c>
      <c r="J241" s="11" t="s">
        <v>446</v>
      </c>
      <c r="K241" s="10" t="s">
        <v>446</v>
      </c>
      <c r="L241" s="10" t="s">
        <v>446</v>
      </c>
      <c r="M241" s="10" t="s">
        <v>446</v>
      </c>
      <c r="N241" s="10" t="s">
        <v>446</v>
      </c>
      <c r="O241" s="10" t="s">
        <v>446</v>
      </c>
      <c r="P241" s="10" t="s">
        <v>446</v>
      </c>
    </row>
    <row r="242" spans="5:16">
      <c r="E242" t="str">
        <f t="shared" si="3"/>
        <v>5</v>
      </c>
      <c r="G242" s="10">
        <v>11</v>
      </c>
      <c r="H242" s="10" t="s">
        <v>448</v>
      </c>
      <c r="J242" s="11" t="s">
        <v>448</v>
      </c>
      <c r="K242" s="10" t="s">
        <v>448</v>
      </c>
      <c r="L242" s="10" t="s">
        <v>448</v>
      </c>
      <c r="M242" s="10" t="s">
        <v>448</v>
      </c>
      <c r="N242" s="10" t="s">
        <v>448</v>
      </c>
      <c r="O242" s="10" t="s">
        <v>448</v>
      </c>
      <c r="P242" s="10" t="s">
        <v>448</v>
      </c>
    </row>
    <row r="243" spans="5:16">
      <c r="E243" t="str">
        <f t="shared" si="3"/>
        <v>6</v>
      </c>
      <c r="G243" s="10">
        <v>11</v>
      </c>
      <c r="H243" s="10" t="s">
        <v>450</v>
      </c>
      <c r="J243" s="11" t="s">
        <v>450</v>
      </c>
      <c r="K243" s="10" t="s">
        <v>450</v>
      </c>
      <c r="L243" s="10" t="s">
        <v>450</v>
      </c>
      <c r="M243" s="10" t="s">
        <v>450</v>
      </c>
      <c r="N243" s="10" t="s">
        <v>450</v>
      </c>
      <c r="O243" s="10" t="s">
        <v>450</v>
      </c>
      <c r="P243" s="10" t="s">
        <v>450</v>
      </c>
    </row>
    <row r="244" spans="5:16">
      <c r="E244" t="str">
        <f t="shared" si="3"/>
        <v>7</v>
      </c>
      <c r="G244" s="10">
        <v>11</v>
      </c>
      <c r="H244" s="10" t="s">
        <v>451</v>
      </c>
      <c r="J244" s="11" t="s">
        <v>451</v>
      </c>
      <c r="K244" s="10" t="s">
        <v>451</v>
      </c>
      <c r="L244" s="10" t="s">
        <v>451</v>
      </c>
      <c r="M244" s="10" t="s">
        <v>451</v>
      </c>
      <c r="N244" s="10" t="s">
        <v>451</v>
      </c>
      <c r="O244" s="10" t="s">
        <v>451</v>
      </c>
      <c r="P244" s="10" t="s">
        <v>451</v>
      </c>
    </row>
    <row r="245" spans="5:16">
      <c r="E245" t="str">
        <f t="shared" si="3"/>
        <v>8</v>
      </c>
      <c r="G245" s="10">
        <v>11</v>
      </c>
      <c r="H245" s="10" t="s">
        <v>452</v>
      </c>
      <c r="J245" s="11" t="s">
        <v>452</v>
      </c>
      <c r="K245" s="10" t="s">
        <v>452</v>
      </c>
      <c r="L245" s="10" t="s">
        <v>452</v>
      </c>
      <c r="M245" s="10" t="s">
        <v>452</v>
      </c>
      <c r="N245" s="10" t="s">
        <v>452</v>
      </c>
      <c r="O245" s="10" t="s">
        <v>452</v>
      </c>
      <c r="P245" s="10" t="s">
        <v>452</v>
      </c>
    </row>
    <row r="246" spans="5:16">
      <c r="E246" t="str">
        <f t="shared" si="3"/>
        <v>9</v>
      </c>
      <c r="G246" s="10">
        <v>11</v>
      </c>
      <c r="H246" s="10" t="s">
        <v>453</v>
      </c>
      <c r="J246" s="11" t="s">
        <v>453</v>
      </c>
      <c r="K246" s="10" t="s">
        <v>453</v>
      </c>
      <c r="L246" s="10" t="s">
        <v>453</v>
      </c>
      <c r="M246" s="10" t="s">
        <v>453</v>
      </c>
      <c r="N246" s="10" t="s">
        <v>453</v>
      </c>
      <c r="O246" s="10" t="s">
        <v>453</v>
      </c>
      <c r="P246" s="10" t="s">
        <v>453</v>
      </c>
    </row>
    <row r="247" spans="5:16">
      <c r="E247" t="str">
        <f t="shared" si="3"/>
        <v>0</v>
      </c>
      <c r="G247" s="10">
        <v>11</v>
      </c>
      <c r="H247" s="10" t="s">
        <v>454</v>
      </c>
      <c r="J247" s="11" t="s">
        <v>454</v>
      </c>
      <c r="K247" s="10" t="s">
        <v>454</v>
      </c>
      <c r="L247" s="10" t="s">
        <v>454</v>
      </c>
      <c r="M247" s="10" t="s">
        <v>454</v>
      </c>
      <c r="N247" s="10" t="s">
        <v>454</v>
      </c>
      <c r="O247" s="10" t="s">
        <v>454</v>
      </c>
      <c r="P247" s="10" t="s">
        <v>454</v>
      </c>
    </row>
    <row r="248" spans="5:16">
      <c r="E248" t="str">
        <f t="shared" si="3"/>
        <v>1</v>
      </c>
      <c r="G248" s="10">
        <v>11</v>
      </c>
      <c r="H248" s="10" t="s">
        <v>455</v>
      </c>
      <c r="J248" s="11" t="s">
        <v>455</v>
      </c>
      <c r="K248" s="10" t="s">
        <v>455</v>
      </c>
      <c r="L248" s="10" t="s">
        <v>455</v>
      </c>
      <c r="M248" s="10" t="s">
        <v>455</v>
      </c>
      <c r="N248" s="10" t="s">
        <v>455</v>
      </c>
      <c r="O248" s="10" t="s">
        <v>455</v>
      </c>
      <c r="P248" s="10" t="s">
        <v>455</v>
      </c>
    </row>
    <row r="249" spans="5:16">
      <c r="E249" t="str">
        <f t="shared" si="3"/>
        <v>2</v>
      </c>
      <c r="G249" s="10">
        <v>11</v>
      </c>
      <c r="H249" s="10" t="s">
        <v>457</v>
      </c>
      <c r="J249" s="11" t="s">
        <v>457</v>
      </c>
      <c r="K249" s="10" t="s">
        <v>457</v>
      </c>
      <c r="L249" s="10" t="s">
        <v>457</v>
      </c>
      <c r="M249" s="10" t="s">
        <v>457</v>
      </c>
      <c r="N249" s="10" t="s">
        <v>457</v>
      </c>
      <c r="O249" s="10" t="s">
        <v>457</v>
      </c>
      <c r="P249" s="10" t="s">
        <v>457</v>
      </c>
    </row>
    <row r="250" spans="5:16">
      <c r="E250" t="str">
        <f t="shared" si="3"/>
        <v>3</v>
      </c>
      <c r="G250" s="10">
        <v>11</v>
      </c>
      <c r="H250" s="10" t="s">
        <v>458</v>
      </c>
      <c r="J250" s="11" t="s">
        <v>458</v>
      </c>
      <c r="K250" s="10" t="s">
        <v>458</v>
      </c>
      <c r="L250" s="10" t="s">
        <v>458</v>
      </c>
      <c r="M250" s="10" t="s">
        <v>458</v>
      </c>
      <c r="N250" s="10" t="s">
        <v>458</v>
      </c>
      <c r="O250" s="10" t="s">
        <v>458</v>
      </c>
      <c r="P250" s="10" t="s">
        <v>458</v>
      </c>
    </row>
    <row r="251" spans="5:16">
      <c r="E251" t="str">
        <f t="shared" si="3"/>
        <v>4</v>
      </c>
      <c r="G251" s="10">
        <v>11</v>
      </c>
      <c r="H251" s="10" t="s">
        <v>460</v>
      </c>
      <c r="J251" s="11" t="s">
        <v>460</v>
      </c>
      <c r="K251" s="10" t="s">
        <v>460</v>
      </c>
      <c r="L251" s="10" t="s">
        <v>460</v>
      </c>
      <c r="M251" s="10" t="s">
        <v>460</v>
      </c>
      <c r="N251" s="10" t="s">
        <v>460</v>
      </c>
      <c r="O251" s="10" t="s">
        <v>460</v>
      </c>
      <c r="P251" s="10" t="s">
        <v>460</v>
      </c>
    </row>
    <row r="252" spans="5:16">
      <c r="E252" t="str">
        <f t="shared" si="3"/>
        <v>5</v>
      </c>
      <c r="G252" s="10">
        <v>11</v>
      </c>
      <c r="H252" s="10" t="s">
        <v>461</v>
      </c>
      <c r="J252" s="11" t="s">
        <v>461</v>
      </c>
      <c r="K252" s="10" t="s">
        <v>461</v>
      </c>
      <c r="L252" s="10" t="s">
        <v>461</v>
      </c>
      <c r="M252" s="10" t="s">
        <v>461</v>
      </c>
      <c r="N252" s="10" t="s">
        <v>461</v>
      </c>
      <c r="O252" s="10" t="s">
        <v>461</v>
      </c>
      <c r="P252" s="10" t="s">
        <v>461</v>
      </c>
    </row>
    <row r="253" spans="5:16">
      <c r="E253" t="str">
        <f t="shared" si="3"/>
        <v>6</v>
      </c>
      <c r="G253" s="10">
        <v>11</v>
      </c>
      <c r="H253" s="10" t="s">
        <v>462</v>
      </c>
      <c r="J253" s="11" t="s">
        <v>462</v>
      </c>
      <c r="K253" s="10" t="s">
        <v>462</v>
      </c>
      <c r="L253" s="10" t="s">
        <v>462</v>
      </c>
      <c r="M253" s="10" t="s">
        <v>462</v>
      </c>
      <c r="N253" s="10" t="s">
        <v>462</v>
      </c>
      <c r="O253" s="10" t="s">
        <v>462</v>
      </c>
      <c r="P253" s="10" t="s">
        <v>462</v>
      </c>
    </row>
    <row r="254" spans="5:16">
      <c r="E254" t="str">
        <f t="shared" si="3"/>
        <v>7</v>
      </c>
      <c r="G254" s="10">
        <v>11</v>
      </c>
      <c r="H254" s="10" t="s">
        <v>463</v>
      </c>
      <c r="J254" s="11" t="s">
        <v>463</v>
      </c>
      <c r="K254" s="10" t="s">
        <v>463</v>
      </c>
      <c r="L254" s="10" t="s">
        <v>463</v>
      </c>
      <c r="M254" s="10" t="s">
        <v>463</v>
      </c>
      <c r="N254" s="10" t="s">
        <v>463</v>
      </c>
      <c r="O254" s="10" t="s">
        <v>463</v>
      </c>
      <c r="P254" s="10" t="s">
        <v>463</v>
      </c>
    </row>
    <row r="255" spans="5:16">
      <c r="E255" t="str">
        <f t="shared" si="3"/>
        <v>8</v>
      </c>
      <c r="G255" s="10">
        <v>11</v>
      </c>
      <c r="H255" s="10" t="s">
        <v>464</v>
      </c>
      <c r="J255" s="11" t="s">
        <v>464</v>
      </c>
      <c r="K255" s="10" t="s">
        <v>464</v>
      </c>
      <c r="L255" s="10" t="s">
        <v>464</v>
      </c>
      <c r="M255" s="10" t="s">
        <v>464</v>
      </c>
      <c r="N255" s="10" t="s">
        <v>464</v>
      </c>
      <c r="O255" s="10" t="s">
        <v>464</v>
      </c>
      <c r="P255" s="10" t="s">
        <v>464</v>
      </c>
    </row>
    <row r="256" spans="5:16">
      <c r="E256" t="str">
        <f t="shared" si="3"/>
        <v>9</v>
      </c>
      <c r="G256" s="10">
        <v>11</v>
      </c>
      <c r="H256" s="10" t="s">
        <v>465</v>
      </c>
      <c r="J256" s="11" t="s">
        <v>465</v>
      </c>
      <c r="K256" s="10" t="s">
        <v>465</v>
      </c>
      <c r="L256" s="10" t="s">
        <v>465</v>
      </c>
      <c r="M256" s="10" t="s">
        <v>465</v>
      </c>
      <c r="N256" s="10" t="s">
        <v>465</v>
      </c>
      <c r="O256" s="10" t="s">
        <v>465</v>
      </c>
      <c r="P256" s="10" t="s">
        <v>465</v>
      </c>
    </row>
    <row r="257" spans="5:16">
      <c r="E257" t="str">
        <f t="shared" si="3"/>
        <v>1</v>
      </c>
      <c r="G257" s="10">
        <v>11</v>
      </c>
      <c r="H257" s="10" t="s">
        <v>466</v>
      </c>
      <c r="J257" s="11" t="s">
        <v>466</v>
      </c>
      <c r="K257" s="10" t="s">
        <v>466</v>
      </c>
      <c r="L257" s="10" t="s">
        <v>466</v>
      </c>
      <c r="M257" s="10" t="s">
        <v>466</v>
      </c>
      <c r="N257" s="10" t="s">
        <v>466</v>
      </c>
      <c r="O257" s="10" t="s">
        <v>466</v>
      </c>
      <c r="P257" s="10" t="s">
        <v>466</v>
      </c>
    </row>
    <row r="258" spans="5:16">
      <c r="E258" t="str">
        <f t="shared" si="3"/>
        <v>5</v>
      </c>
      <c r="G258" s="10">
        <v>11</v>
      </c>
      <c r="H258" s="10" t="s">
        <v>467</v>
      </c>
      <c r="J258" s="11" t="s">
        <v>467</v>
      </c>
      <c r="K258" s="10" t="s">
        <v>467</v>
      </c>
      <c r="L258" s="10" t="s">
        <v>467</v>
      </c>
      <c r="M258" s="10" t="s">
        <v>467</v>
      </c>
      <c r="N258" s="10" t="s">
        <v>467</v>
      </c>
      <c r="O258" s="10" t="s">
        <v>467</v>
      </c>
      <c r="P258" s="10" t="s">
        <v>467</v>
      </c>
    </row>
    <row r="259" spans="5:16">
      <c r="E259" t="str">
        <f t="shared" si="3"/>
        <v>6</v>
      </c>
      <c r="G259" s="10">
        <v>11</v>
      </c>
      <c r="H259" s="10" t="s">
        <v>468</v>
      </c>
      <c r="J259" s="11" t="s">
        <v>468</v>
      </c>
      <c r="K259" s="10" t="s">
        <v>468</v>
      </c>
      <c r="L259" s="10" t="s">
        <v>468</v>
      </c>
      <c r="M259" s="10" t="s">
        <v>468</v>
      </c>
      <c r="N259" s="10" t="s">
        <v>468</v>
      </c>
      <c r="O259" s="10" t="s">
        <v>468</v>
      </c>
      <c r="P259" s="10" t="s">
        <v>468</v>
      </c>
    </row>
    <row r="260" spans="5:16">
      <c r="E260" t="str">
        <f t="shared" ref="E260:E323" si="4">RIGHT(H260,1)</f>
        <v>7</v>
      </c>
      <c r="G260" s="10">
        <v>11</v>
      </c>
      <c r="H260" s="10" t="s">
        <v>469</v>
      </c>
      <c r="J260" s="11" t="s">
        <v>469</v>
      </c>
      <c r="K260" s="10" t="s">
        <v>469</v>
      </c>
      <c r="L260" s="10" t="s">
        <v>469</v>
      </c>
      <c r="M260" s="10" t="s">
        <v>469</v>
      </c>
      <c r="N260" s="10" t="s">
        <v>469</v>
      </c>
      <c r="O260" s="10" t="s">
        <v>469</v>
      </c>
      <c r="P260" s="10" t="s">
        <v>469</v>
      </c>
    </row>
    <row r="261" spans="5:16">
      <c r="E261" t="str">
        <f t="shared" si="4"/>
        <v>9</v>
      </c>
      <c r="G261" s="10">
        <v>11</v>
      </c>
      <c r="H261" s="10" t="s">
        <v>470</v>
      </c>
      <c r="J261" s="11" t="s">
        <v>470</v>
      </c>
      <c r="K261" s="10" t="s">
        <v>470</v>
      </c>
      <c r="L261" s="10" t="s">
        <v>470</v>
      </c>
      <c r="M261" s="10" t="s">
        <v>470</v>
      </c>
      <c r="N261" s="10" t="s">
        <v>470</v>
      </c>
      <c r="O261" s="10" t="s">
        <v>470</v>
      </c>
      <c r="P261" s="10" t="s">
        <v>470</v>
      </c>
    </row>
    <row r="262" spans="5:16">
      <c r="E262" t="str">
        <f t="shared" si="4"/>
        <v>2</v>
      </c>
      <c r="G262" s="10">
        <v>21</v>
      </c>
      <c r="H262" s="10">
        <v>225012</v>
      </c>
    </row>
    <row r="263" spans="5:16">
      <c r="E263" t="str">
        <f t="shared" si="4"/>
        <v>2</v>
      </c>
      <c r="G263" s="10">
        <v>21</v>
      </c>
      <c r="H263" s="10">
        <v>226012</v>
      </c>
    </row>
    <row r="264" spans="5:16">
      <c r="E264" t="str">
        <f t="shared" si="4"/>
        <v>2</v>
      </c>
      <c r="G264" s="10">
        <v>21</v>
      </c>
      <c r="H264" s="10">
        <v>227012</v>
      </c>
    </row>
    <row r="265" spans="5:16">
      <c r="E265" t="str">
        <f t="shared" si="4"/>
        <v>1</v>
      </c>
      <c r="G265" s="10">
        <v>21</v>
      </c>
      <c r="H265" s="10">
        <v>228011</v>
      </c>
    </row>
    <row r="266" spans="5:16">
      <c r="E266" t="str">
        <f t="shared" si="4"/>
        <v>2</v>
      </c>
      <c r="G266" s="10">
        <v>21</v>
      </c>
      <c r="H266" s="10">
        <v>230012</v>
      </c>
    </row>
    <row r="267" spans="5:16">
      <c r="E267" t="str">
        <f t="shared" si="4"/>
        <v>2</v>
      </c>
      <c r="G267" s="10">
        <v>21</v>
      </c>
      <c r="H267" s="10">
        <v>231012</v>
      </c>
    </row>
    <row r="268" spans="5:16">
      <c r="E268" t="str">
        <f t="shared" si="4"/>
        <v>2</v>
      </c>
      <c r="G268" s="10">
        <v>21</v>
      </c>
      <c r="H268" s="10">
        <v>232012</v>
      </c>
    </row>
    <row r="269" spans="5:16">
      <c r="E269" t="str">
        <f t="shared" si="4"/>
        <v>2</v>
      </c>
      <c r="G269" s="10">
        <v>21</v>
      </c>
      <c r="H269" s="10">
        <v>233012</v>
      </c>
    </row>
    <row r="270" spans="5:16">
      <c r="E270" t="str">
        <f t="shared" si="4"/>
        <v>2</v>
      </c>
      <c r="G270" s="10">
        <v>21</v>
      </c>
      <c r="H270" s="10">
        <v>251012</v>
      </c>
    </row>
    <row r="271" spans="5:16">
      <c r="E271" t="str">
        <f t="shared" si="4"/>
        <v>2</v>
      </c>
      <c r="G271" s="10">
        <v>21</v>
      </c>
      <c r="H271" s="10">
        <v>253012</v>
      </c>
    </row>
    <row r="272" spans="5:16">
      <c r="E272" t="str">
        <f t="shared" si="4"/>
        <v>1</v>
      </c>
      <c r="G272" s="10">
        <v>21</v>
      </c>
      <c r="H272" s="10">
        <v>307011</v>
      </c>
    </row>
    <row r="273" spans="5:8">
      <c r="E273" t="str">
        <f t="shared" si="4"/>
        <v>1</v>
      </c>
      <c r="G273" s="10">
        <v>21</v>
      </c>
      <c r="H273" s="10">
        <v>701011</v>
      </c>
    </row>
    <row r="274" spans="5:8">
      <c r="E274" t="str">
        <f t="shared" si="4"/>
        <v>1</v>
      </c>
      <c r="G274" s="10">
        <v>21</v>
      </c>
      <c r="H274" s="10">
        <v>702011</v>
      </c>
    </row>
    <row r="275" spans="5:8">
      <c r="E275" t="str">
        <f t="shared" si="4"/>
        <v>1</v>
      </c>
      <c r="G275" s="10">
        <v>21</v>
      </c>
      <c r="H275" s="10">
        <v>703011</v>
      </c>
    </row>
    <row r="276" spans="5:8">
      <c r="E276" t="str">
        <f t="shared" si="4"/>
        <v>1</v>
      </c>
      <c r="G276" s="10">
        <v>21</v>
      </c>
      <c r="H276" s="10">
        <v>704011</v>
      </c>
    </row>
    <row r="277" spans="5:8">
      <c r="E277" t="str">
        <f t="shared" si="4"/>
        <v>1</v>
      </c>
      <c r="G277" s="10">
        <v>21</v>
      </c>
      <c r="H277" s="10">
        <v>704041</v>
      </c>
    </row>
    <row r="278" spans="5:8">
      <c r="E278" t="str">
        <f t="shared" si="4"/>
        <v>1</v>
      </c>
      <c r="G278" s="10">
        <v>21</v>
      </c>
      <c r="H278" s="10">
        <v>704051</v>
      </c>
    </row>
    <row r="279" spans="5:8">
      <c r="E279" t="str">
        <f t="shared" si="4"/>
        <v>1</v>
      </c>
      <c r="G279" s="10">
        <v>21</v>
      </c>
      <c r="H279" s="10">
        <v>705011</v>
      </c>
    </row>
    <row r="280" spans="5:8">
      <c r="E280" t="str">
        <f t="shared" si="4"/>
        <v>1</v>
      </c>
      <c r="G280" s="10">
        <v>21</v>
      </c>
      <c r="H280" s="10">
        <v>706011</v>
      </c>
    </row>
    <row r="281" spans="5:8">
      <c r="E281" t="str">
        <f t="shared" si="4"/>
        <v>1</v>
      </c>
      <c r="G281" s="10">
        <v>21</v>
      </c>
      <c r="H281" s="10">
        <v>707011</v>
      </c>
    </row>
    <row r="282" spans="5:8">
      <c r="E282" t="str">
        <f t="shared" si="4"/>
        <v>1</v>
      </c>
      <c r="G282" s="10">
        <v>21</v>
      </c>
      <c r="H282" s="10">
        <v>707021</v>
      </c>
    </row>
    <row r="283" spans="5:8">
      <c r="E283" t="str">
        <f t="shared" si="4"/>
        <v>1</v>
      </c>
      <c r="G283" s="10">
        <v>21</v>
      </c>
      <c r="H283" s="10">
        <v>708011</v>
      </c>
    </row>
    <row r="284" spans="5:8">
      <c r="E284" t="str">
        <f t="shared" si="4"/>
        <v>1</v>
      </c>
      <c r="G284" s="10">
        <v>21</v>
      </c>
      <c r="H284" s="10">
        <v>709011</v>
      </c>
    </row>
    <row r="285" spans="5:8">
      <c r="E285" t="str">
        <f t="shared" si="4"/>
        <v>1</v>
      </c>
      <c r="G285" s="10">
        <v>21</v>
      </c>
      <c r="H285" s="10">
        <v>710011</v>
      </c>
    </row>
    <row r="286" spans="5:8">
      <c r="E286" t="str">
        <f t="shared" si="4"/>
        <v>1</v>
      </c>
      <c r="G286" s="10">
        <v>21</v>
      </c>
      <c r="H286" s="10">
        <v>711011</v>
      </c>
    </row>
    <row r="287" spans="5:8">
      <c r="E287" t="str">
        <f t="shared" si="4"/>
        <v>1</v>
      </c>
      <c r="G287" s="10">
        <v>21</v>
      </c>
      <c r="H287" s="10">
        <v>712011</v>
      </c>
    </row>
    <row r="288" spans="5:8">
      <c r="E288" t="str">
        <f t="shared" si="4"/>
        <v>1</v>
      </c>
      <c r="G288" s="10">
        <v>21</v>
      </c>
      <c r="H288" s="10">
        <v>712021</v>
      </c>
    </row>
    <row r="289" spans="5:8">
      <c r="E289" t="str">
        <f t="shared" si="4"/>
        <v>1</v>
      </c>
      <c r="G289" s="10">
        <v>21</v>
      </c>
      <c r="H289" s="10">
        <v>712041</v>
      </c>
    </row>
    <row r="290" spans="5:8">
      <c r="E290" t="str">
        <f t="shared" si="4"/>
        <v>1</v>
      </c>
      <c r="G290" s="10">
        <v>21</v>
      </c>
      <c r="H290" s="10">
        <v>712051</v>
      </c>
    </row>
    <row r="291" spans="5:8">
      <c r="E291" t="str">
        <f t="shared" si="4"/>
        <v>1</v>
      </c>
      <c r="G291" s="10">
        <v>21</v>
      </c>
      <c r="H291" s="10">
        <v>713011</v>
      </c>
    </row>
    <row r="292" spans="5:8">
      <c r="E292" t="str">
        <f t="shared" si="4"/>
        <v>1</v>
      </c>
      <c r="G292" s="10">
        <v>21</v>
      </c>
      <c r="H292" s="10">
        <v>714011</v>
      </c>
    </row>
    <row r="293" spans="5:8">
      <c r="E293" t="str">
        <f t="shared" si="4"/>
        <v>1</v>
      </c>
      <c r="G293" s="10">
        <v>21</v>
      </c>
      <c r="H293" s="10">
        <v>714041</v>
      </c>
    </row>
    <row r="294" spans="5:8">
      <c r="E294" t="str">
        <f t="shared" si="4"/>
        <v>1</v>
      </c>
      <c r="G294" s="10">
        <v>21</v>
      </c>
      <c r="H294" s="10">
        <v>714051</v>
      </c>
    </row>
    <row r="295" spans="5:8">
      <c r="E295" t="str">
        <f t="shared" si="4"/>
        <v>1</v>
      </c>
      <c r="G295" s="10">
        <v>21</v>
      </c>
      <c r="H295" s="10">
        <v>714091</v>
      </c>
    </row>
    <row r="296" spans="5:8">
      <c r="E296" t="str">
        <f t="shared" si="4"/>
        <v>1</v>
      </c>
      <c r="G296" s="10">
        <v>21</v>
      </c>
      <c r="H296" s="10">
        <v>715011</v>
      </c>
    </row>
    <row r="297" spans="5:8">
      <c r="E297" t="str">
        <f t="shared" si="4"/>
        <v>1</v>
      </c>
      <c r="G297" s="10">
        <v>21</v>
      </c>
      <c r="H297" s="10">
        <v>715031</v>
      </c>
    </row>
    <row r="298" spans="5:8">
      <c r="E298" t="str">
        <f t="shared" si="4"/>
        <v>1</v>
      </c>
      <c r="G298" s="10">
        <v>21</v>
      </c>
      <c r="H298" s="10">
        <v>716011</v>
      </c>
    </row>
    <row r="299" spans="5:8">
      <c r="E299" t="str">
        <f t="shared" si="4"/>
        <v>1</v>
      </c>
      <c r="G299" s="10">
        <v>21</v>
      </c>
      <c r="H299" s="10">
        <v>717011</v>
      </c>
    </row>
    <row r="300" spans="5:8">
      <c r="E300" t="str">
        <f t="shared" si="4"/>
        <v>1</v>
      </c>
      <c r="G300" s="10">
        <v>21</v>
      </c>
      <c r="H300" s="10">
        <v>717141</v>
      </c>
    </row>
    <row r="301" spans="5:8">
      <c r="E301" t="str">
        <f t="shared" si="4"/>
        <v>1</v>
      </c>
      <c r="G301" s="10">
        <v>21</v>
      </c>
      <c r="H301" s="10">
        <v>717151</v>
      </c>
    </row>
    <row r="302" spans="5:8">
      <c r="E302" t="str">
        <f t="shared" si="4"/>
        <v>1</v>
      </c>
      <c r="G302" s="10">
        <v>21</v>
      </c>
      <c r="H302" s="10">
        <v>717321</v>
      </c>
    </row>
    <row r="303" spans="5:8">
      <c r="E303" t="str">
        <f t="shared" si="4"/>
        <v>1</v>
      </c>
      <c r="G303" s="10">
        <v>21</v>
      </c>
      <c r="H303" s="10">
        <v>717511</v>
      </c>
    </row>
    <row r="304" spans="5:8">
      <c r="E304" t="str">
        <f t="shared" si="4"/>
        <v>1</v>
      </c>
      <c r="G304" s="10">
        <v>21</v>
      </c>
      <c r="H304" s="10">
        <v>718011</v>
      </c>
    </row>
    <row r="305" spans="5:8">
      <c r="E305" t="str">
        <f t="shared" si="4"/>
        <v>1</v>
      </c>
      <c r="G305" s="10">
        <v>21</v>
      </c>
      <c r="H305" s="10">
        <v>719011</v>
      </c>
    </row>
    <row r="306" spans="5:8">
      <c r="E306" t="str">
        <f t="shared" si="4"/>
        <v>1</v>
      </c>
      <c r="G306" s="10">
        <v>21</v>
      </c>
      <c r="H306" s="10">
        <v>719811</v>
      </c>
    </row>
    <row r="307" spans="5:8">
      <c r="E307" t="str">
        <f t="shared" si="4"/>
        <v>1</v>
      </c>
      <c r="G307" s="10">
        <v>21</v>
      </c>
      <c r="H307" s="10">
        <v>719901</v>
      </c>
    </row>
    <row r="308" spans="5:8">
      <c r="E308" t="str">
        <f t="shared" si="4"/>
        <v>2</v>
      </c>
      <c r="G308" s="10">
        <v>21</v>
      </c>
      <c r="H308" s="10">
        <v>720012</v>
      </c>
    </row>
    <row r="309" spans="5:8">
      <c r="E309" t="str">
        <f t="shared" si="4"/>
        <v>2</v>
      </c>
      <c r="G309" s="10">
        <v>21</v>
      </c>
      <c r="H309" s="10">
        <v>720062</v>
      </c>
    </row>
    <row r="310" spans="5:8">
      <c r="E310" t="str">
        <f t="shared" si="4"/>
        <v>2</v>
      </c>
      <c r="G310" s="10">
        <v>21</v>
      </c>
      <c r="H310" s="10">
        <v>720082</v>
      </c>
    </row>
    <row r="311" spans="5:8">
      <c r="E311" t="str">
        <f t="shared" si="4"/>
        <v>1</v>
      </c>
      <c r="G311" s="10">
        <v>21</v>
      </c>
      <c r="H311" s="10">
        <v>721011</v>
      </c>
    </row>
    <row r="312" spans="5:8">
      <c r="E312" t="str">
        <f t="shared" si="4"/>
        <v>2</v>
      </c>
      <c r="G312" s="10">
        <v>21</v>
      </c>
      <c r="H312" s="10">
        <v>722012</v>
      </c>
    </row>
    <row r="313" spans="5:8">
      <c r="E313" t="str">
        <f t="shared" si="4"/>
        <v>2</v>
      </c>
      <c r="G313" s="10">
        <v>21</v>
      </c>
      <c r="H313" s="10">
        <v>723012</v>
      </c>
    </row>
    <row r="314" spans="5:8">
      <c r="E314" t="str">
        <f t="shared" si="4"/>
        <v>1</v>
      </c>
      <c r="G314" s="10">
        <v>21</v>
      </c>
      <c r="H314" s="10">
        <v>724011</v>
      </c>
    </row>
    <row r="315" spans="5:8">
      <c r="E315" t="str">
        <f t="shared" si="4"/>
        <v>2</v>
      </c>
      <c r="G315" s="10">
        <v>21</v>
      </c>
      <c r="H315" s="10">
        <v>725012</v>
      </c>
    </row>
    <row r="316" spans="5:8">
      <c r="E316" t="str">
        <f t="shared" si="4"/>
        <v>2</v>
      </c>
      <c r="G316" s="10">
        <v>21</v>
      </c>
      <c r="H316" s="10">
        <v>726012</v>
      </c>
    </row>
    <row r="317" spans="5:8">
      <c r="E317" t="str">
        <f t="shared" si="4"/>
        <v>2</v>
      </c>
      <c r="G317" s="10">
        <v>21</v>
      </c>
      <c r="H317" s="10">
        <v>727012</v>
      </c>
    </row>
    <row r="318" spans="5:8">
      <c r="E318" t="str">
        <f t="shared" si="4"/>
        <v>2</v>
      </c>
      <c r="G318" s="10">
        <v>21</v>
      </c>
      <c r="H318" s="10">
        <v>728012</v>
      </c>
    </row>
    <row r="319" spans="5:8">
      <c r="E319" t="str">
        <f t="shared" si="4"/>
        <v>2</v>
      </c>
      <c r="G319" s="10">
        <v>21</v>
      </c>
      <c r="H319" s="10">
        <v>729012</v>
      </c>
    </row>
    <row r="320" spans="5:8">
      <c r="E320" t="str">
        <f t="shared" si="4"/>
        <v>2</v>
      </c>
      <c r="G320" s="10">
        <v>21</v>
      </c>
      <c r="H320" s="10">
        <v>729022</v>
      </c>
    </row>
    <row r="321" spans="5:8">
      <c r="E321" t="str">
        <f t="shared" si="4"/>
        <v>2</v>
      </c>
      <c r="G321" s="10">
        <v>21</v>
      </c>
      <c r="H321" s="10">
        <v>729032</v>
      </c>
    </row>
    <row r="322" spans="5:8">
      <c r="E322" t="str">
        <f t="shared" si="4"/>
        <v>2</v>
      </c>
      <c r="G322" s="10">
        <v>21</v>
      </c>
      <c r="H322" s="10">
        <v>730012</v>
      </c>
    </row>
    <row r="323" spans="5:8">
      <c r="E323" t="str">
        <f t="shared" si="4"/>
        <v>2</v>
      </c>
      <c r="G323" s="10">
        <v>21</v>
      </c>
      <c r="H323" s="10">
        <v>731012</v>
      </c>
    </row>
    <row r="324" spans="5:8">
      <c r="E324" t="str">
        <f t="shared" ref="E324:E387" si="5">RIGHT(H324,1)</f>
        <v>2</v>
      </c>
      <c r="G324" s="10">
        <v>21</v>
      </c>
      <c r="H324" s="10">
        <v>731022</v>
      </c>
    </row>
    <row r="325" spans="5:8">
      <c r="E325" t="str">
        <f t="shared" si="5"/>
        <v>2</v>
      </c>
      <c r="G325" s="10">
        <v>21</v>
      </c>
      <c r="H325" s="10">
        <v>732012</v>
      </c>
    </row>
    <row r="326" spans="5:8">
      <c r="E326" t="str">
        <f t="shared" si="5"/>
        <v>2</v>
      </c>
      <c r="G326" s="10">
        <v>21</v>
      </c>
      <c r="H326" s="10">
        <v>732032</v>
      </c>
    </row>
    <row r="327" spans="5:8">
      <c r="E327" t="str">
        <f t="shared" si="5"/>
        <v>2</v>
      </c>
      <c r="G327" s="10">
        <v>21</v>
      </c>
      <c r="H327" s="10">
        <v>733012</v>
      </c>
    </row>
    <row r="328" spans="5:8">
      <c r="E328" t="str">
        <f t="shared" si="5"/>
        <v>2</v>
      </c>
      <c r="G328" s="10">
        <v>21</v>
      </c>
      <c r="H328" s="10">
        <v>734012</v>
      </c>
    </row>
    <row r="329" spans="5:8">
      <c r="E329" t="str">
        <f t="shared" si="5"/>
        <v>2</v>
      </c>
      <c r="G329" s="10">
        <v>21</v>
      </c>
      <c r="H329" s="10">
        <v>734022</v>
      </c>
    </row>
    <row r="330" spans="5:8">
      <c r="E330" t="str">
        <f t="shared" si="5"/>
        <v>2</v>
      </c>
      <c r="G330" s="10">
        <v>21</v>
      </c>
      <c r="H330" s="10">
        <v>734032</v>
      </c>
    </row>
    <row r="331" spans="5:8">
      <c r="E331" t="str">
        <f t="shared" si="5"/>
        <v>2</v>
      </c>
      <c r="G331" s="10">
        <v>21</v>
      </c>
      <c r="H331" s="10">
        <v>734042</v>
      </c>
    </row>
    <row r="332" spans="5:8">
      <c r="E332" t="str">
        <f t="shared" si="5"/>
        <v>2</v>
      </c>
      <c r="G332" s="10">
        <v>21</v>
      </c>
      <c r="H332" s="10">
        <v>735012</v>
      </c>
    </row>
    <row r="333" spans="5:8">
      <c r="E333" t="str">
        <f t="shared" si="5"/>
        <v>2</v>
      </c>
      <c r="G333" s="10">
        <v>21</v>
      </c>
      <c r="H333" s="10">
        <v>736012</v>
      </c>
    </row>
    <row r="334" spans="5:8">
      <c r="E334" t="str">
        <f t="shared" si="5"/>
        <v>2</v>
      </c>
      <c r="G334" s="10">
        <v>21</v>
      </c>
      <c r="H334" s="10">
        <v>737012</v>
      </c>
    </row>
    <row r="335" spans="5:8">
      <c r="E335" t="str">
        <f t="shared" si="5"/>
        <v>2</v>
      </c>
      <c r="G335" s="10">
        <v>21</v>
      </c>
      <c r="H335" s="10">
        <v>737902</v>
      </c>
    </row>
    <row r="336" spans="5:8">
      <c r="E336" t="str">
        <f t="shared" si="5"/>
        <v>1</v>
      </c>
      <c r="G336" s="10">
        <v>21</v>
      </c>
      <c r="H336" s="10" t="s">
        <v>166</v>
      </c>
    </row>
    <row r="337" spans="5:8">
      <c r="E337" t="str">
        <f t="shared" si="5"/>
        <v>2</v>
      </c>
      <c r="G337" s="10">
        <v>21</v>
      </c>
      <c r="H337" s="10" t="s">
        <v>168</v>
      </c>
    </row>
    <row r="338" spans="5:8">
      <c r="E338" t="str">
        <f t="shared" si="5"/>
        <v>3</v>
      </c>
      <c r="G338" s="10">
        <v>21</v>
      </c>
      <c r="H338" s="10" t="s">
        <v>170</v>
      </c>
    </row>
    <row r="339" spans="5:8">
      <c r="E339" t="str">
        <f t="shared" si="5"/>
        <v>2</v>
      </c>
      <c r="G339" s="10">
        <v>21</v>
      </c>
      <c r="H339" s="10" t="s">
        <v>172</v>
      </c>
    </row>
    <row r="340" spans="5:8">
      <c r="E340" t="str">
        <f t="shared" si="5"/>
        <v>4</v>
      </c>
      <c r="G340" s="10">
        <v>21</v>
      </c>
      <c r="H340" s="10" t="s">
        <v>174</v>
      </c>
    </row>
    <row r="341" spans="5:8">
      <c r="E341" t="str">
        <f t="shared" si="5"/>
        <v>5</v>
      </c>
      <c r="G341" s="10">
        <v>21</v>
      </c>
      <c r="H341" s="10" t="s">
        <v>176</v>
      </c>
    </row>
    <row r="342" spans="5:8">
      <c r="E342" t="str">
        <f t="shared" si="5"/>
        <v>8</v>
      </c>
      <c r="G342" s="10">
        <v>21</v>
      </c>
      <c r="H342" s="10" t="s">
        <v>178</v>
      </c>
    </row>
    <row r="343" spans="5:8">
      <c r="E343" t="str">
        <f t="shared" si="5"/>
        <v>9</v>
      </c>
      <c r="G343" s="10">
        <v>21</v>
      </c>
      <c r="H343" s="10" t="s">
        <v>180</v>
      </c>
    </row>
    <row r="344" spans="5:8">
      <c r="E344" t="str">
        <f t="shared" si="5"/>
        <v>8</v>
      </c>
      <c r="G344" s="10">
        <v>21</v>
      </c>
      <c r="H344" s="10" t="s">
        <v>182</v>
      </c>
    </row>
    <row r="345" spans="5:8">
      <c r="E345" t="str">
        <f t="shared" si="5"/>
        <v>9</v>
      </c>
      <c r="G345" s="10">
        <v>21</v>
      </c>
      <c r="H345" s="10" t="s">
        <v>184</v>
      </c>
    </row>
    <row r="346" spans="5:8">
      <c r="E346" t="str">
        <f t="shared" si="5"/>
        <v>1</v>
      </c>
      <c r="G346" s="10">
        <v>21</v>
      </c>
      <c r="H346" s="10" t="s">
        <v>186</v>
      </c>
    </row>
    <row r="347" spans="5:8">
      <c r="E347" t="str">
        <f t="shared" si="5"/>
        <v>2</v>
      </c>
      <c r="G347" s="10">
        <v>21</v>
      </c>
      <c r="H347" s="10" t="s">
        <v>188</v>
      </c>
    </row>
    <row r="348" spans="5:8">
      <c r="E348" t="str">
        <f t="shared" si="5"/>
        <v>3</v>
      </c>
      <c r="G348" s="10">
        <v>21</v>
      </c>
      <c r="H348" s="10" t="s">
        <v>190</v>
      </c>
    </row>
    <row r="349" spans="5:8">
      <c r="E349" t="str">
        <f t="shared" si="5"/>
        <v>4</v>
      </c>
      <c r="G349" s="10">
        <v>21</v>
      </c>
      <c r="H349" s="10" t="s">
        <v>192</v>
      </c>
    </row>
    <row r="350" spans="5:8">
      <c r="E350" t="str">
        <f t="shared" si="5"/>
        <v>5</v>
      </c>
      <c r="G350" s="10">
        <v>21</v>
      </c>
      <c r="H350" s="10" t="s">
        <v>194</v>
      </c>
    </row>
    <row r="351" spans="5:8">
      <c r="E351" t="str">
        <f t="shared" si="5"/>
        <v>0</v>
      </c>
      <c r="G351" s="10">
        <v>21</v>
      </c>
      <c r="H351" s="10" t="s">
        <v>196</v>
      </c>
    </row>
    <row r="352" spans="5:8">
      <c r="E352" t="str">
        <f t="shared" si="5"/>
        <v>9</v>
      </c>
      <c r="G352" s="10">
        <v>21</v>
      </c>
      <c r="H352" s="10" t="s">
        <v>198</v>
      </c>
    </row>
    <row r="353" spans="5:8">
      <c r="E353" t="str">
        <f t="shared" si="5"/>
        <v>1</v>
      </c>
      <c r="G353" s="10">
        <v>21</v>
      </c>
      <c r="H353" s="10" t="s">
        <v>200</v>
      </c>
    </row>
    <row r="354" spans="5:8">
      <c r="E354" t="str">
        <f t="shared" si="5"/>
        <v>2</v>
      </c>
      <c r="G354" s="10">
        <v>21</v>
      </c>
      <c r="H354" s="10" t="s">
        <v>202</v>
      </c>
    </row>
    <row r="355" spans="5:8">
      <c r="E355" t="str">
        <f t="shared" si="5"/>
        <v>3</v>
      </c>
      <c r="G355" s="10">
        <v>21</v>
      </c>
      <c r="H355" s="10" t="s">
        <v>204</v>
      </c>
    </row>
    <row r="356" spans="5:8">
      <c r="E356" t="str">
        <f t="shared" si="5"/>
        <v>4</v>
      </c>
      <c r="G356" s="10">
        <v>21</v>
      </c>
      <c r="H356" s="10" t="s">
        <v>206</v>
      </c>
    </row>
    <row r="357" spans="5:8">
      <c r="E357" t="str">
        <f t="shared" si="5"/>
        <v>8</v>
      </c>
      <c r="G357" s="10">
        <v>21</v>
      </c>
      <c r="H357" s="10" t="s">
        <v>208</v>
      </c>
    </row>
    <row r="358" spans="5:8">
      <c r="E358" t="str">
        <f t="shared" si="5"/>
        <v>9</v>
      </c>
      <c r="G358" s="10">
        <v>21</v>
      </c>
      <c r="H358" s="10" t="s">
        <v>210</v>
      </c>
    </row>
    <row r="359" spans="5:8">
      <c r="E359" t="str">
        <f t="shared" si="5"/>
        <v>8</v>
      </c>
      <c r="G359" s="10">
        <v>21</v>
      </c>
      <c r="H359" s="10" t="s">
        <v>212</v>
      </c>
    </row>
    <row r="360" spans="5:8">
      <c r="E360" t="str">
        <f t="shared" si="5"/>
        <v>9</v>
      </c>
      <c r="G360" s="10">
        <v>21</v>
      </c>
      <c r="H360" s="10" t="s">
        <v>214</v>
      </c>
    </row>
    <row r="361" spans="5:8">
      <c r="E361" t="str">
        <f t="shared" si="5"/>
        <v>1</v>
      </c>
      <c r="G361" s="10">
        <v>21</v>
      </c>
      <c r="H361" s="10" t="s">
        <v>216</v>
      </c>
    </row>
    <row r="362" spans="5:8">
      <c r="E362" t="str">
        <f t="shared" si="5"/>
        <v>2</v>
      </c>
      <c r="G362" s="10">
        <v>21</v>
      </c>
      <c r="H362" s="10" t="s">
        <v>218</v>
      </c>
    </row>
    <row r="363" spans="5:8">
      <c r="E363" t="str">
        <f t="shared" si="5"/>
        <v>8</v>
      </c>
      <c r="G363" s="10">
        <v>21</v>
      </c>
      <c r="H363" s="10" t="s">
        <v>220</v>
      </c>
    </row>
    <row r="364" spans="5:8">
      <c r="E364" t="str">
        <f t="shared" si="5"/>
        <v>9</v>
      </c>
      <c r="G364" s="10">
        <v>21</v>
      </c>
      <c r="H364" s="10" t="s">
        <v>222</v>
      </c>
    </row>
    <row r="365" spans="5:8">
      <c r="E365" t="str">
        <f t="shared" si="5"/>
        <v>8</v>
      </c>
      <c r="G365" s="10">
        <v>21</v>
      </c>
      <c r="H365" s="10" t="s">
        <v>224</v>
      </c>
    </row>
    <row r="366" spans="5:8">
      <c r="E366" t="str">
        <f t="shared" si="5"/>
        <v>9</v>
      </c>
      <c r="G366" s="10">
        <v>21</v>
      </c>
      <c r="H366" s="10" t="s">
        <v>226</v>
      </c>
    </row>
    <row r="367" spans="5:8">
      <c r="E367" t="str">
        <f t="shared" si="5"/>
        <v>1</v>
      </c>
      <c r="G367" s="10">
        <v>21</v>
      </c>
      <c r="H367" s="10" t="s">
        <v>228</v>
      </c>
    </row>
    <row r="368" spans="5:8">
      <c r="E368" t="str">
        <f t="shared" si="5"/>
        <v>1</v>
      </c>
      <c r="G368" s="10">
        <v>21</v>
      </c>
      <c r="H368" s="10" t="s">
        <v>230</v>
      </c>
    </row>
    <row r="369" spans="5:8">
      <c r="E369" t="str">
        <f t="shared" si="5"/>
        <v>2</v>
      </c>
      <c r="G369" s="10">
        <v>21</v>
      </c>
      <c r="H369" s="10" t="s">
        <v>232</v>
      </c>
    </row>
    <row r="370" spans="5:8">
      <c r="E370" t="str">
        <f t="shared" si="5"/>
        <v>3</v>
      </c>
      <c r="G370" s="10">
        <v>21</v>
      </c>
      <c r="H370" s="10" t="s">
        <v>234</v>
      </c>
    </row>
    <row r="371" spans="5:8">
      <c r="E371" t="str">
        <f t="shared" si="5"/>
        <v>4</v>
      </c>
      <c r="G371" s="10">
        <v>21</v>
      </c>
      <c r="H371" s="10" t="s">
        <v>236</v>
      </c>
    </row>
    <row r="372" spans="5:8">
      <c r="E372" t="str">
        <f t="shared" si="5"/>
        <v>5</v>
      </c>
      <c r="G372" s="10">
        <v>21</v>
      </c>
      <c r="H372" s="10" t="s">
        <v>238</v>
      </c>
    </row>
    <row r="373" spans="5:8">
      <c r="E373" t="str">
        <f t="shared" si="5"/>
        <v>6</v>
      </c>
      <c r="G373" s="10">
        <v>21</v>
      </c>
      <c r="H373" s="10" t="s">
        <v>240</v>
      </c>
    </row>
    <row r="374" spans="5:8">
      <c r="E374" t="str">
        <f t="shared" si="5"/>
        <v>7</v>
      </c>
      <c r="G374" s="10">
        <v>21</v>
      </c>
      <c r="H374" s="10" t="s">
        <v>242</v>
      </c>
    </row>
    <row r="375" spans="5:8">
      <c r="E375" t="str">
        <f t="shared" si="5"/>
        <v>8</v>
      </c>
      <c r="G375" s="10">
        <v>21</v>
      </c>
      <c r="H375" s="10" t="s">
        <v>244</v>
      </c>
    </row>
    <row r="376" spans="5:8">
      <c r="E376" t="str">
        <f t="shared" si="5"/>
        <v>9</v>
      </c>
      <c r="G376" s="10">
        <v>21</v>
      </c>
      <c r="H376" s="10" t="s">
        <v>246</v>
      </c>
    </row>
    <row r="377" spans="5:8">
      <c r="E377" t="str">
        <f t="shared" si="5"/>
        <v>0</v>
      </c>
      <c r="G377" s="10">
        <v>21</v>
      </c>
      <c r="H377" s="10" t="s">
        <v>248</v>
      </c>
    </row>
    <row r="378" spans="5:8">
      <c r="E378" t="str">
        <f t="shared" si="5"/>
        <v>5</v>
      </c>
      <c r="G378" s="10">
        <v>21</v>
      </c>
      <c r="H378" s="10" t="s">
        <v>250</v>
      </c>
    </row>
    <row r="379" spans="5:8">
      <c r="E379" t="str">
        <f t="shared" si="5"/>
        <v>6</v>
      </c>
      <c r="G379" s="10">
        <v>21</v>
      </c>
      <c r="H379" s="10" t="s">
        <v>252</v>
      </c>
    </row>
    <row r="380" spans="5:8">
      <c r="E380" t="str">
        <f t="shared" si="5"/>
        <v>1</v>
      </c>
      <c r="G380" s="10">
        <v>21</v>
      </c>
      <c r="H380" s="10" t="s">
        <v>254</v>
      </c>
    </row>
    <row r="381" spans="5:8">
      <c r="E381" t="str">
        <f t="shared" si="5"/>
        <v>2</v>
      </c>
      <c r="G381" s="10">
        <v>21</v>
      </c>
      <c r="H381" s="10" t="s">
        <v>256</v>
      </c>
    </row>
    <row r="382" spans="5:8">
      <c r="E382" t="str">
        <f t="shared" si="5"/>
        <v>9</v>
      </c>
      <c r="G382" s="10">
        <v>21</v>
      </c>
      <c r="H382" s="10" t="s">
        <v>258</v>
      </c>
    </row>
    <row r="383" spans="5:8">
      <c r="E383" t="str">
        <f t="shared" si="5"/>
        <v>1</v>
      </c>
      <c r="G383" s="10">
        <v>21</v>
      </c>
      <c r="H383" s="10" t="s">
        <v>260</v>
      </c>
    </row>
    <row r="384" spans="5:8">
      <c r="E384" t="str">
        <f t="shared" si="5"/>
        <v>2</v>
      </c>
      <c r="G384" s="10">
        <v>21</v>
      </c>
      <c r="H384" s="10" t="s">
        <v>262</v>
      </c>
    </row>
    <row r="385" spans="5:8">
      <c r="E385" t="str">
        <f t="shared" si="5"/>
        <v>8</v>
      </c>
      <c r="G385" s="10">
        <v>21</v>
      </c>
      <c r="H385" s="10" t="s">
        <v>264</v>
      </c>
    </row>
    <row r="386" spans="5:8">
      <c r="E386" t="str">
        <f t="shared" si="5"/>
        <v>9</v>
      </c>
      <c r="G386" s="10">
        <v>21</v>
      </c>
      <c r="H386" s="10" t="s">
        <v>266</v>
      </c>
    </row>
    <row r="387" spans="5:8">
      <c r="E387" t="str">
        <f t="shared" si="5"/>
        <v>8</v>
      </c>
      <c r="G387" s="10">
        <v>21</v>
      </c>
      <c r="H387" s="10" t="s">
        <v>268</v>
      </c>
    </row>
    <row r="388" spans="5:8">
      <c r="E388" t="str">
        <f t="shared" ref="E388:E451" si="6">RIGHT(H388,1)</f>
        <v>9</v>
      </c>
      <c r="G388" s="10">
        <v>21</v>
      </c>
      <c r="H388" s="10" t="s">
        <v>270</v>
      </c>
    </row>
    <row r="389" spans="5:8">
      <c r="E389" t="str">
        <f t="shared" si="6"/>
        <v>1</v>
      </c>
      <c r="G389" s="10">
        <v>21</v>
      </c>
      <c r="H389" s="10" t="s">
        <v>272</v>
      </c>
    </row>
    <row r="390" spans="5:8">
      <c r="E390" t="str">
        <f t="shared" si="6"/>
        <v>2</v>
      </c>
      <c r="G390" s="10">
        <v>21</v>
      </c>
      <c r="H390" s="10" t="s">
        <v>274</v>
      </c>
    </row>
    <row r="391" spans="5:8">
      <c r="E391" t="str">
        <f t="shared" si="6"/>
        <v>3</v>
      </c>
      <c r="G391" s="10">
        <v>21</v>
      </c>
      <c r="H391" s="10" t="s">
        <v>276</v>
      </c>
    </row>
    <row r="392" spans="5:8">
      <c r="E392" t="str">
        <f t="shared" si="6"/>
        <v>4</v>
      </c>
      <c r="G392" s="10">
        <v>21</v>
      </c>
      <c r="H392" s="10" t="s">
        <v>278</v>
      </c>
    </row>
    <row r="393" spans="5:8">
      <c r="E393" t="str">
        <f t="shared" si="6"/>
        <v>5</v>
      </c>
      <c r="G393" s="10">
        <v>21</v>
      </c>
      <c r="H393" s="10" t="s">
        <v>280</v>
      </c>
    </row>
    <row r="394" spans="5:8">
      <c r="E394" t="str">
        <f t="shared" si="6"/>
        <v>6</v>
      </c>
      <c r="G394" s="10">
        <v>21</v>
      </c>
      <c r="H394" s="10" t="s">
        <v>282</v>
      </c>
    </row>
    <row r="395" spans="5:8">
      <c r="E395" t="str">
        <f t="shared" si="6"/>
        <v>1</v>
      </c>
      <c r="G395" s="10">
        <v>21</v>
      </c>
      <c r="H395" s="10" t="s">
        <v>284</v>
      </c>
    </row>
    <row r="396" spans="5:8">
      <c r="E396" t="str">
        <f t="shared" si="6"/>
        <v>2</v>
      </c>
      <c r="G396" s="10">
        <v>21</v>
      </c>
      <c r="H396" s="10" t="s">
        <v>286</v>
      </c>
    </row>
    <row r="397" spans="5:8">
      <c r="E397" t="str">
        <f t="shared" si="6"/>
        <v>8</v>
      </c>
      <c r="G397" s="10">
        <v>21</v>
      </c>
      <c r="H397" s="10" t="s">
        <v>288</v>
      </c>
    </row>
    <row r="398" spans="5:8">
      <c r="E398" t="str">
        <f t="shared" si="6"/>
        <v>9</v>
      </c>
      <c r="G398" s="10">
        <v>21</v>
      </c>
      <c r="H398" s="10" t="s">
        <v>290</v>
      </c>
    </row>
    <row r="399" spans="5:8">
      <c r="E399" t="str">
        <f t="shared" si="6"/>
        <v>8</v>
      </c>
      <c r="G399" s="10">
        <v>21</v>
      </c>
      <c r="H399" s="10" t="s">
        <v>292</v>
      </c>
    </row>
    <row r="400" spans="5:8">
      <c r="E400" t="str">
        <f t="shared" si="6"/>
        <v>9</v>
      </c>
      <c r="G400" s="10">
        <v>21</v>
      </c>
      <c r="H400" s="10" t="s">
        <v>294</v>
      </c>
    </row>
    <row r="401" spans="5:8">
      <c r="E401" t="str">
        <f t="shared" si="6"/>
        <v>8</v>
      </c>
      <c r="G401" s="10">
        <v>21</v>
      </c>
      <c r="H401" s="10" t="s">
        <v>296</v>
      </c>
    </row>
    <row r="402" spans="5:8">
      <c r="E402" t="str">
        <f t="shared" si="6"/>
        <v>9</v>
      </c>
      <c r="G402" s="10">
        <v>21</v>
      </c>
      <c r="H402" s="10" t="s">
        <v>298</v>
      </c>
    </row>
    <row r="403" spans="5:8">
      <c r="E403" t="str">
        <f t="shared" si="6"/>
        <v>1</v>
      </c>
      <c r="G403" s="10">
        <v>21</v>
      </c>
      <c r="H403" s="10" t="s">
        <v>300</v>
      </c>
    </row>
    <row r="404" spans="5:8">
      <c r="E404" t="str">
        <f t="shared" si="6"/>
        <v>1</v>
      </c>
      <c r="G404" s="10">
        <v>21</v>
      </c>
      <c r="H404" s="10" t="s">
        <v>302</v>
      </c>
    </row>
    <row r="405" spans="5:8">
      <c r="E405" t="str">
        <f t="shared" si="6"/>
        <v>2</v>
      </c>
      <c r="G405" s="10">
        <v>21</v>
      </c>
      <c r="H405" s="10" t="s">
        <v>304</v>
      </c>
    </row>
    <row r="406" spans="5:8">
      <c r="E406" t="str">
        <f t="shared" si="6"/>
        <v>3</v>
      </c>
      <c r="G406" s="10">
        <v>21</v>
      </c>
      <c r="H406" s="10" t="s">
        <v>306</v>
      </c>
    </row>
    <row r="407" spans="5:8">
      <c r="E407" t="str">
        <f t="shared" si="6"/>
        <v>6</v>
      </c>
      <c r="G407" s="10">
        <v>21</v>
      </c>
      <c r="H407" s="10" t="s">
        <v>308</v>
      </c>
    </row>
    <row r="408" spans="5:8">
      <c r="E408" t="str">
        <f t="shared" si="6"/>
        <v>7</v>
      </c>
      <c r="G408" s="10">
        <v>21</v>
      </c>
      <c r="H408" s="10" t="s">
        <v>310</v>
      </c>
    </row>
    <row r="409" spans="5:8">
      <c r="E409" t="str">
        <f t="shared" si="6"/>
        <v>8</v>
      </c>
      <c r="G409" s="10">
        <v>21</v>
      </c>
      <c r="H409" s="10" t="s">
        <v>312</v>
      </c>
    </row>
    <row r="410" spans="5:8">
      <c r="E410" t="str">
        <f t="shared" si="6"/>
        <v>9</v>
      </c>
      <c r="G410" s="10">
        <v>21</v>
      </c>
      <c r="H410" s="10" t="s">
        <v>314</v>
      </c>
    </row>
    <row r="411" spans="5:8">
      <c r="E411" t="str">
        <f t="shared" si="6"/>
        <v>0</v>
      </c>
      <c r="G411" s="10">
        <v>21</v>
      </c>
      <c r="H411" s="10" t="s">
        <v>316</v>
      </c>
    </row>
    <row r="412" spans="5:8">
      <c r="E412" t="str">
        <f t="shared" si="6"/>
        <v>2</v>
      </c>
      <c r="G412" s="10">
        <v>21</v>
      </c>
      <c r="H412" s="10" t="s">
        <v>318</v>
      </c>
    </row>
    <row r="413" spans="5:8">
      <c r="E413" t="str">
        <f t="shared" si="6"/>
        <v>4</v>
      </c>
      <c r="G413" s="10">
        <v>21</v>
      </c>
      <c r="H413" s="10" t="s">
        <v>320</v>
      </c>
    </row>
    <row r="414" spans="5:8">
      <c r="E414" t="str">
        <f t="shared" si="6"/>
        <v>5</v>
      </c>
      <c r="G414" s="10">
        <v>21</v>
      </c>
      <c r="H414" s="10" t="s">
        <v>322</v>
      </c>
    </row>
    <row r="415" spans="5:8">
      <c r="E415" t="str">
        <f t="shared" si="6"/>
        <v>6</v>
      </c>
      <c r="G415" s="10">
        <v>21</v>
      </c>
      <c r="H415" s="10" t="s">
        <v>324</v>
      </c>
    </row>
    <row r="416" spans="5:8">
      <c r="E416" t="str">
        <f t="shared" si="6"/>
        <v>7</v>
      </c>
      <c r="G416" s="10">
        <v>21</v>
      </c>
      <c r="H416" s="10" t="s">
        <v>326</v>
      </c>
    </row>
    <row r="417" spans="5:8">
      <c r="E417" t="str">
        <f t="shared" si="6"/>
        <v>8</v>
      </c>
      <c r="G417" s="10">
        <v>21</v>
      </c>
      <c r="H417" s="10" t="s">
        <v>328</v>
      </c>
    </row>
    <row r="418" spans="5:8">
      <c r="E418" t="str">
        <f t="shared" si="6"/>
        <v>9</v>
      </c>
      <c r="G418" s="10">
        <v>21</v>
      </c>
      <c r="H418" s="10" t="s">
        <v>330</v>
      </c>
    </row>
    <row r="419" spans="5:8">
      <c r="E419" t="str">
        <f t="shared" si="6"/>
        <v>1</v>
      </c>
      <c r="G419" s="10">
        <v>21</v>
      </c>
      <c r="H419" s="10" t="s">
        <v>332</v>
      </c>
    </row>
    <row r="420" spans="5:8">
      <c r="E420" t="str">
        <f t="shared" si="6"/>
        <v>5</v>
      </c>
      <c r="G420" s="10">
        <v>21</v>
      </c>
      <c r="H420" s="10" t="s">
        <v>333</v>
      </c>
    </row>
    <row r="421" spans="5:8">
      <c r="E421" t="str">
        <f t="shared" si="6"/>
        <v>6</v>
      </c>
      <c r="G421" s="10">
        <v>21</v>
      </c>
      <c r="H421" s="10" t="s">
        <v>335</v>
      </c>
    </row>
    <row r="422" spans="5:8">
      <c r="E422" t="str">
        <f t="shared" si="6"/>
        <v>7</v>
      </c>
      <c r="G422" s="10">
        <v>21</v>
      </c>
      <c r="H422" s="10" t="s">
        <v>337</v>
      </c>
    </row>
    <row r="423" spans="5:8">
      <c r="E423" t="str">
        <f t="shared" si="6"/>
        <v>0</v>
      </c>
      <c r="G423" s="10">
        <v>21</v>
      </c>
      <c r="H423" s="10" t="s">
        <v>339</v>
      </c>
    </row>
    <row r="424" spans="5:8">
      <c r="E424" t="str">
        <f t="shared" si="6"/>
        <v>1</v>
      </c>
      <c r="G424" s="10">
        <v>21</v>
      </c>
      <c r="H424" s="10" t="s">
        <v>341</v>
      </c>
    </row>
    <row r="425" spans="5:8">
      <c r="E425" t="str">
        <f t="shared" si="6"/>
        <v>2</v>
      </c>
      <c r="G425" s="10">
        <v>21</v>
      </c>
      <c r="H425" s="10" t="s">
        <v>343</v>
      </c>
    </row>
    <row r="426" spans="5:8">
      <c r="E426" t="str">
        <f t="shared" si="6"/>
        <v>3</v>
      </c>
      <c r="G426" s="10">
        <v>21</v>
      </c>
      <c r="H426" s="10" t="s">
        <v>345</v>
      </c>
    </row>
    <row r="427" spans="5:8">
      <c r="E427" t="str">
        <f t="shared" si="6"/>
        <v>0</v>
      </c>
      <c r="G427" s="10">
        <v>21</v>
      </c>
      <c r="H427" s="10" t="s">
        <v>347</v>
      </c>
    </row>
    <row r="428" spans="5:8">
      <c r="E428" t="str">
        <f t="shared" si="6"/>
        <v>9</v>
      </c>
      <c r="G428" s="10">
        <v>21</v>
      </c>
      <c r="H428" s="10" t="s">
        <v>349</v>
      </c>
    </row>
    <row r="429" spans="5:8">
      <c r="E429" t="str">
        <f t="shared" si="6"/>
        <v>1</v>
      </c>
      <c r="G429" s="10">
        <v>21</v>
      </c>
      <c r="H429" s="10" t="s">
        <v>351</v>
      </c>
    </row>
    <row r="430" spans="5:8">
      <c r="E430" t="str">
        <f t="shared" si="6"/>
        <v>2</v>
      </c>
      <c r="G430" s="10">
        <v>21</v>
      </c>
      <c r="H430" s="10" t="s">
        <v>352</v>
      </c>
    </row>
    <row r="431" spans="5:8">
      <c r="E431" t="str">
        <f t="shared" si="6"/>
        <v>3</v>
      </c>
      <c r="G431" s="10">
        <v>21</v>
      </c>
      <c r="H431" s="10" t="s">
        <v>353</v>
      </c>
    </row>
    <row r="432" spans="5:8">
      <c r="E432" t="str">
        <f t="shared" si="6"/>
        <v>4</v>
      </c>
      <c r="G432" s="10">
        <v>21</v>
      </c>
      <c r="H432" s="10" t="s">
        <v>354</v>
      </c>
    </row>
    <row r="433" spans="5:8">
      <c r="E433" t="str">
        <f t="shared" si="6"/>
        <v>5</v>
      </c>
      <c r="G433" s="10">
        <v>21</v>
      </c>
      <c r="H433" s="10" t="s">
        <v>355</v>
      </c>
    </row>
    <row r="434" spans="5:8">
      <c r="E434" t="str">
        <f t="shared" si="6"/>
        <v>6</v>
      </c>
      <c r="G434" s="10">
        <v>21</v>
      </c>
      <c r="H434" s="10" t="s">
        <v>356</v>
      </c>
    </row>
    <row r="435" spans="5:8">
      <c r="E435" t="str">
        <f t="shared" si="6"/>
        <v>7</v>
      </c>
      <c r="G435" s="10">
        <v>21</v>
      </c>
      <c r="H435" s="10" t="s">
        <v>357</v>
      </c>
    </row>
    <row r="436" spans="5:8">
      <c r="E436" t="str">
        <f t="shared" si="6"/>
        <v>8</v>
      </c>
      <c r="G436" s="10">
        <v>21</v>
      </c>
      <c r="H436" s="10" t="s">
        <v>358</v>
      </c>
    </row>
    <row r="437" spans="5:8">
      <c r="E437" t="str">
        <f t="shared" si="6"/>
        <v>9</v>
      </c>
      <c r="G437" s="10">
        <v>21</v>
      </c>
      <c r="H437" s="10" t="s">
        <v>359</v>
      </c>
    </row>
    <row r="438" spans="5:8">
      <c r="E438" t="str">
        <f t="shared" si="6"/>
        <v>0</v>
      </c>
      <c r="G438" s="10">
        <v>21</v>
      </c>
      <c r="H438" s="10" t="s">
        <v>360</v>
      </c>
    </row>
    <row r="439" spans="5:8">
      <c r="E439" t="str">
        <f t="shared" si="6"/>
        <v>1</v>
      </c>
      <c r="G439" s="10">
        <v>21</v>
      </c>
      <c r="H439" s="10" t="s">
        <v>361</v>
      </c>
    </row>
    <row r="440" spans="5:8">
      <c r="E440" t="str">
        <f t="shared" si="6"/>
        <v>2</v>
      </c>
      <c r="G440" s="10">
        <v>21</v>
      </c>
      <c r="H440" s="10" t="s">
        <v>363</v>
      </c>
    </row>
    <row r="441" spans="5:8">
      <c r="E441" t="str">
        <f t="shared" si="6"/>
        <v>3</v>
      </c>
      <c r="G441" s="10">
        <v>21</v>
      </c>
      <c r="H441" s="10" t="s">
        <v>365</v>
      </c>
    </row>
    <row r="442" spans="5:8">
      <c r="E442" t="str">
        <f t="shared" si="6"/>
        <v>4</v>
      </c>
      <c r="G442" s="10">
        <v>21</v>
      </c>
      <c r="H442" s="10" t="s">
        <v>367</v>
      </c>
    </row>
    <row r="443" spans="5:8">
      <c r="E443" t="str">
        <f t="shared" si="6"/>
        <v>5</v>
      </c>
      <c r="G443" s="10">
        <v>21</v>
      </c>
      <c r="H443" s="10" t="s">
        <v>369</v>
      </c>
    </row>
    <row r="444" spans="5:8">
      <c r="E444" t="str">
        <f t="shared" si="6"/>
        <v>6</v>
      </c>
      <c r="G444" s="10">
        <v>21</v>
      </c>
      <c r="H444" s="10" t="s">
        <v>370</v>
      </c>
    </row>
    <row r="445" spans="5:8">
      <c r="E445" t="str">
        <f t="shared" si="6"/>
        <v>7</v>
      </c>
      <c r="G445" s="10">
        <v>21</v>
      </c>
      <c r="H445" s="10" t="s">
        <v>371</v>
      </c>
    </row>
    <row r="446" spans="5:8">
      <c r="E446" t="str">
        <f t="shared" si="6"/>
        <v>8</v>
      </c>
      <c r="G446" s="10">
        <v>21</v>
      </c>
      <c r="H446" s="10" t="s">
        <v>373</v>
      </c>
    </row>
    <row r="447" spans="5:8">
      <c r="E447" t="str">
        <f t="shared" si="6"/>
        <v>9</v>
      </c>
      <c r="G447" s="10">
        <v>21</v>
      </c>
      <c r="H447" s="10" t="s">
        <v>375</v>
      </c>
    </row>
    <row r="448" spans="5:8">
      <c r="E448" t="str">
        <f t="shared" si="6"/>
        <v>0</v>
      </c>
      <c r="G448" s="10">
        <v>21</v>
      </c>
      <c r="H448" s="10" t="s">
        <v>377</v>
      </c>
    </row>
    <row r="449" spans="5:8">
      <c r="E449" t="str">
        <f t="shared" si="6"/>
        <v>1</v>
      </c>
      <c r="G449" s="10">
        <v>21</v>
      </c>
      <c r="H449" s="10" t="s">
        <v>379</v>
      </c>
    </row>
    <row r="450" spans="5:8">
      <c r="E450" t="str">
        <f t="shared" si="6"/>
        <v>2</v>
      </c>
      <c r="G450" s="10">
        <v>21</v>
      </c>
      <c r="H450" s="10" t="s">
        <v>381</v>
      </c>
    </row>
    <row r="451" spans="5:8">
      <c r="E451" t="str">
        <f t="shared" si="6"/>
        <v>3</v>
      </c>
      <c r="G451" s="10">
        <v>21</v>
      </c>
      <c r="H451" s="10" t="s">
        <v>383</v>
      </c>
    </row>
    <row r="452" spans="5:8">
      <c r="E452" t="str">
        <f t="shared" ref="E452:E515" si="7">RIGHT(H452,1)</f>
        <v>4</v>
      </c>
      <c r="G452" s="10">
        <v>21</v>
      </c>
      <c r="H452" s="10" t="s">
        <v>385</v>
      </c>
    </row>
    <row r="453" spans="5:8">
      <c r="E453" t="str">
        <f t="shared" si="7"/>
        <v>5</v>
      </c>
      <c r="G453" s="10">
        <v>21</v>
      </c>
      <c r="H453" s="10" t="s">
        <v>387</v>
      </c>
    </row>
    <row r="454" spans="5:8">
      <c r="E454" t="str">
        <f t="shared" si="7"/>
        <v>6</v>
      </c>
      <c r="G454" s="10">
        <v>21</v>
      </c>
      <c r="H454" s="10" t="s">
        <v>389</v>
      </c>
    </row>
    <row r="455" spans="5:8">
      <c r="E455" t="str">
        <f t="shared" si="7"/>
        <v>7</v>
      </c>
      <c r="G455" s="10">
        <v>21</v>
      </c>
      <c r="H455" s="10" t="s">
        <v>391</v>
      </c>
    </row>
    <row r="456" spans="5:8">
      <c r="E456" t="str">
        <f t="shared" si="7"/>
        <v>8</v>
      </c>
      <c r="G456" s="10">
        <v>21</v>
      </c>
      <c r="H456" s="10" t="s">
        <v>393</v>
      </c>
    </row>
    <row r="457" spans="5:8">
      <c r="E457" t="str">
        <f t="shared" si="7"/>
        <v>9</v>
      </c>
      <c r="G457" s="10">
        <v>21</v>
      </c>
      <c r="H457" s="10" t="s">
        <v>395</v>
      </c>
    </row>
    <row r="458" spans="5:8">
      <c r="E458" t="str">
        <f t="shared" si="7"/>
        <v>0</v>
      </c>
      <c r="G458" s="10">
        <v>21</v>
      </c>
      <c r="H458" s="10" t="s">
        <v>397</v>
      </c>
    </row>
    <row r="459" spans="5:8">
      <c r="E459" t="str">
        <f t="shared" si="7"/>
        <v>1</v>
      </c>
      <c r="G459" s="10">
        <v>21</v>
      </c>
      <c r="H459" s="10" t="s">
        <v>399</v>
      </c>
    </row>
    <row r="460" spans="5:8">
      <c r="E460" t="str">
        <f t="shared" si="7"/>
        <v>2</v>
      </c>
      <c r="G460" s="10">
        <v>21</v>
      </c>
      <c r="H460" s="10" t="s">
        <v>400</v>
      </c>
    </row>
    <row r="461" spans="5:8">
      <c r="E461" t="str">
        <f t="shared" si="7"/>
        <v>9</v>
      </c>
      <c r="G461" s="10">
        <v>21</v>
      </c>
      <c r="H461" s="10" t="s">
        <v>401</v>
      </c>
    </row>
    <row r="462" spans="5:8">
      <c r="E462" t="str">
        <f t="shared" si="7"/>
        <v>2</v>
      </c>
      <c r="G462" s="10">
        <v>21</v>
      </c>
      <c r="H462" s="10" t="s">
        <v>402</v>
      </c>
    </row>
    <row r="463" spans="5:8">
      <c r="E463" t="str">
        <f t="shared" si="7"/>
        <v>8</v>
      </c>
      <c r="G463" s="10">
        <v>21</v>
      </c>
      <c r="H463" s="10" t="s">
        <v>404</v>
      </c>
    </row>
    <row r="464" spans="5:8">
      <c r="E464" t="str">
        <f t="shared" si="7"/>
        <v>9</v>
      </c>
      <c r="G464" s="10">
        <v>21</v>
      </c>
      <c r="H464" s="10" t="s">
        <v>405</v>
      </c>
    </row>
    <row r="465" spans="5:8">
      <c r="E465" t="str">
        <f t="shared" si="7"/>
        <v>8</v>
      </c>
      <c r="G465" s="10">
        <v>21</v>
      </c>
      <c r="H465" s="10" t="s">
        <v>406</v>
      </c>
    </row>
    <row r="466" spans="5:8">
      <c r="E466" t="str">
        <f t="shared" si="7"/>
        <v>9</v>
      </c>
      <c r="G466" s="10">
        <v>21</v>
      </c>
      <c r="H466" s="10" t="s">
        <v>407</v>
      </c>
    </row>
    <row r="467" spans="5:8">
      <c r="E467" t="str">
        <f t="shared" si="7"/>
        <v>1</v>
      </c>
      <c r="G467" s="10">
        <v>21</v>
      </c>
      <c r="H467" s="10" t="s">
        <v>408</v>
      </c>
    </row>
    <row r="468" spans="5:8">
      <c r="E468" t="str">
        <f t="shared" si="7"/>
        <v>1</v>
      </c>
      <c r="G468" s="10">
        <v>21</v>
      </c>
      <c r="H468" s="10" t="s">
        <v>410</v>
      </c>
    </row>
    <row r="469" spans="5:8">
      <c r="E469" t="str">
        <f t="shared" si="7"/>
        <v>2</v>
      </c>
      <c r="G469" s="10">
        <v>21</v>
      </c>
      <c r="H469" s="10" t="s">
        <v>411</v>
      </c>
    </row>
    <row r="470" spans="5:8">
      <c r="E470" t="str">
        <f t="shared" si="7"/>
        <v>3</v>
      </c>
      <c r="G470" s="10">
        <v>21</v>
      </c>
      <c r="H470" s="10" t="s">
        <v>412</v>
      </c>
    </row>
    <row r="471" spans="5:8">
      <c r="E471" t="str">
        <f t="shared" si="7"/>
        <v>4</v>
      </c>
      <c r="G471" s="10">
        <v>21</v>
      </c>
      <c r="H471" s="10" t="s">
        <v>413</v>
      </c>
    </row>
    <row r="472" spans="5:8">
      <c r="E472" t="str">
        <f t="shared" si="7"/>
        <v>5</v>
      </c>
      <c r="G472" s="10">
        <v>21</v>
      </c>
      <c r="H472" s="10" t="s">
        <v>414</v>
      </c>
    </row>
    <row r="473" spans="5:8">
      <c r="E473" t="str">
        <f t="shared" si="7"/>
        <v>6</v>
      </c>
      <c r="G473" s="10">
        <v>21</v>
      </c>
      <c r="H473" s="10" t="s">
        <v>415</v>
      </c>
    </row>
    <row r="474" spans="5:8">
      <c r="E474" t="str">
        <f t="shared" si="7"/>
        <v>1</v>
      </c>
      <c r="G474" s="10">
        <v>21</v>
      </c>
      <c r="H474" s="10" t="s">
        <v>416</v>
      </c>
    </row>
    <row r="475" spans="5:8">
      <c r="E475" t="str">
        <f t="shared" si="7"/>
        <v>2</v>
      </c>
      <c r="G475" s="10">
        <v>21</v>
      </c>
      <c r="H475" s="10" t="s">
        <v>417</v>
      </c>
    </row>
    <row r="476" spans="5:8">
      <c r="E476" t="str">
        <f t="shared" si="7"/>
        <v>8</v>
      </c>
      <c r="G476" s="10">
        <v>21</v>
      </c>
      <c r="H476" s="10" t="s">
        <v>418</v>
      </c>
    </row>
    <row r="477" spans="5:8">
      <c r="E477" t="str">
        <f t="shared" si="7"/>
        <v>9</v>
      </c>
      <c r="G477" s="10">
        <v>21</v>
      </c>
      <c r="H477" s="10" t="s">
        <v>420</v>
      </c>
    </row>
    <row r="478" spans="5:8">
      <c r="E478" t="str">
        <f t="shared" si="7"/>
        <v>8</v>
      </c>
      <c r="G478" s="10">
        <v>21</v>
      </c>
      <c r="H478" s="10" t="s">
        <v>422</v>
      </c>
    </row>
    <row r="479" spans="5:8">
      <c r="E479" t="str">
        <f t="shared" si="7"/>
        <v>9</v>
      </c>
      <c r="G479" s="10">
        <v>21</v>
      </c>
      <c r="H479" s="10" t="s">
        <v>423</v>
      </c>
    </row>
    <row r="480" spans="5:8">
      <c r="E480" t="str">
        <f t="shared" si="7"/>
        <v>8</v>
      </c>
      <c r="G480" s="10">
        <v>21</v>
      </c>
      <c r="H480" s="10" t="s">
        <v>424</v>
      </c>
    </row>
    <row r="481" spans="5:8">
      <c r="E481" t="str">
        <f t="shared" si="7"/>
        <v>9</v>
      </c>
      <c r="G481" s="10">
        <v>21</v>
      </c>
      <c r="H481" s="10" t="s">
        <v>425</v>
      </c>
    </row>
    <row r="482" spans="5:8">
      <c r="E482" t="str">
        <f t="shared" si="7"/>
        <v>1</v>
      </c>
      <c r="G482" s="10">
        <v>21</v>
      </c>
      <c r="H482" s="10" t="s">
        <v>426</v>
      </c>
    </row>
    <row r="483" spans="5:8">
      <c r="E483" t="str">
        <f t="shared" si="7"/>
        <v>2</v>
      </c>
      <c r="G483" s="10">
        <v>21</v>
      </c>
      <c r="H483" s="10" t="s">
        <v>427</v>
      </c>
    </row>
    <row r="484" spans="5:8">
      <c r="E484" t="str">
        <f t="shared" si="7"/>
        <v>3</v>
      </c>
      <c r="G484" s="10">
        <v>21</v>
      </c>
      <c r="H484" s="10" t="s">
        <v>428</v>
      </c>
    </row>
    <row r="485" spans="5:8">
      <c r="E485" t="str">
        <f t="shared" si="7"/>
        <v>4</v>
      </c>
      <c r="G485" s="10">
        <v>21</v>
      </c>
      <c r="H485" s="10" t="s">
        <v>429</v>
      </c>
    </row>
    <row r="486" spans="5:8">
      <c r="E486" t="str">
        <f t="shared" si="7"/>
        <v>8</v>
      </c>
      <c r="G486" s="10">
        <v>21</v>
      </c>
      <c r="H486" s="10" t="s">
        <v>430</v>
      </c>
    </row>
    <row r="487" spans="5:8">
      <c r="E487" t="str">
        <f t="shared" si="7"/>
        <v>9</v>
      </c>
      <c r="G487" s="10">
        <v>21</v>
      </c>
      <c r="H487" s="10" t="s">
        <v>431</v>
      </c>
    </row>
    <row r="488" spans="5:8">
      <c r="E488" t="str">
        <f t="shared" si="7"/>
        <v>8</v>
      </c>
      <c r="G488" s="10">
        <v>21</v>
      </c>
      <c r="H488" s="10" t="s">
        <v>432</v>
      </c>
    </row>
    <row r="489" spans="5:8">
      <c r="E489" t="str">
        <f t="shared" si="7"/>
        <v>9</v>
      </c>
      <c r="G489" s="10">
        <v>21</v>
      </c>
      <c r="H489" s="10" t="s">
        <v>434</v>
      </c>
    </row>
    <row r="490" spans="5:8">
      <c r="E490" t="str">
        <f t="shared" si="7"/>
        <v>1</v>
      </c>
      <c r="G490" s="10">
        <v>21</v>
      </c>
      <c r="H490" s="10" t="s">
        <v>435</v>
      </c>
    </row>
    <row r="491" spans="5:8">
      <c r="E491" t="str">
        <f t="shared" si="7"/>
        <v>1</v>
      </c>
      <c r="G491" s="10">
        <v>21</v>
      </c>
      <c r="H491" s="10" t="s">
        <v>436</v>
      </c>
    </row>
    <row r="492" spans="5:8">
      <c r="E492" t="str">
        <f t="shared" si="7"/>
        <v>2</v>
      </c>
      <c r="G492" s="10">
        <v>21</v>
      </c>
      <c r="H492" s="10" t="s">
        <v>437</v>
      </c>
    </row>
    <row r="493" spans="5:8">
      <c r="E493" t="str">
        <f t="shared" si="7"/>
        <v>3</v>
      </c>
      <c r="G493" s="10">
        <v>21</v>
      </c>
      <c r="H493" s="10" t="s">
        <v>438</v>
      </c>
    </row>
    <row r="494" spans="5:8">
      <c r="E494" t="str">
        <f t="shared" si="7"/>
        <v>4</v>
      </c>
      <c r="G494" s="10">
        <v>21</v>
      </c>
      <c r="H494" s="10" t="s">
        <v>439</v>
      </c>
    </row>
    <row r="495" spans="5:8">
      <c r="E495" t="str">
        <f t="shared" si="7"/>
        <v>5</v>
      </c>
      <c r="G495" s="10">
        <v>21</v>
      </c>
      <c r="H495" s="10" t="s">
        <v>440</v>
      </c>
    </row>
    <row r="496" spans="5:8">
      <c r="E496" t="str">
        <f t="shared" si="7"/>
        <v>9</v>
      </c>
      <c r="G496" s="10">
        <v>21</v>
      </c>
      <c r="H496" s="10" t="s">
        <v>441</v>
      </c>
    </row>
    <row r="497" spans="5:8">
      <c r="E497" t="str">
        <f t="shared" si="7"/>
        <v>1</v>
      </c>
      <c r="G497" s="10">
        <v>21</v>
      </c>
      <c r="H497" s="10" t="s">
        <v>442</v>
      </c>
    </row>
    <row r="498" spans="5:8">
      <c r="E498" t="str">
        <f t="shared" si="7"/>
        <v>1</v>
      </c>
      <c r="G498" s="10">
        <v>21</v>
      </c>
      <c r="H498" s="10" t="s">
        <v>444</v>
      </c>
    </row>
    <row r="499" spans="5:8">
      <c r="E499" t="str">
        <f t="shared" si="7"/>
        <v>3</v>
      </c>
      <c r="G499" s="10">
        <v>21</v>
      </c>
      <c r="H499" s="10" t="s">
        <v>445</v>
      </c>
    </row>
    <row r="500" spans="5:8">
      <c r="E500" t="str">
        <f t="shared" si="7"/>
        <v>4</v>
      </c>
      <c r="G500" s="10">
        <v>21</v>
      </c>
      <c r="H500" s="10" t="s">
        <v>446</v>
      </c>
    </row>
    <row r="501" spans="5:8">
      <c r="E501" t="str">
        <f t="shared" si="7"/>
        <v>5</v>
      </c>
      <c r="G501" s="10">
        <v>21</v>
      </c>
      <c r="H501" s="10" t="s">
        <v>448</v>
      </c>
    </row>
    <row r="502" spans="5:8">
      <c r="E502" t="str">
        <f t="shared" si="7"/>
        <v>6</v>
      </c>
      <c r="G502" s="10">
        <v>21</v>
      </c>
      <c r="H502" s="10" t="s">
        <v>450</v>
      </c>
    </row>
    <row r="503" spans="5:8">
      <c r="E503" t="str">
        <f t="shared" si="7"/>
        <v>7</v>
      </c>
      <c r="G503" s="10">
        <v>21</v>
      </c>
      <c r="H503" s="10" t="s">
        <v>451</v>
      </c>
    </row>
    <row r="504" spans="5:8">
      <c r="E504" t="str">
        <f t="shared" si="7"/>
        <v>8</v>
      </c>
      <c r="G504" s="10">
        <v>21</v>
      </c>
      <c r="H504" s="10" t="s">
        <v>452</v>
      </c>
    </row>
    <row r="505" spans="5:8">
      <c r="E505" t="str">
        <f t="shared" si="7"/>
        <v>9</v>
      </c>
      <c r="G505" s="10">
        <v>21</v>
      </c>
      <c r="H505" s="10" t="s">
        <v>453</v>
      </c>
    </row>
    <row r="506" spans="5:8">
      <c r="E506" t="str">
        <f t="shared" si="7"/>
        <v>0</v>
      </c>
      <c r="G506" s="10">
        <v>21</v>
      </c>
      <c r="H506" s="10" t="s">
        <v>454</v>
      </c>
    </row>
    <row r="507" spans="5:8">
      <c r="E507" t="str">
        <f t="shared" si="7"/>
        <v>1</v>
      </c>
      <c r="G507" s="10">
        <v>21</v>
      </c>
      <c r="H507" s="10" t="s">
        <v>455</v>
      </c>
    </row>
    <row r="508" spans="5:8">
      <c r="E508" t="str">
        <f t="shared" si="7"/>
        <v>2</v>
      </c>
      <c r="G508" s="10">
        <v>21</v>
      </c>
      <c r="H508" s="10" t="s">
        <v>457</v>
      </c>
    </row>
    <row r="509" spans="5:8">
      <c r="E509" t="str">
        <f t="shared" si="7"/>
        <v>3</v>
      </c>
      <c r="G509" s="10">
        <v>21</v>
      </c>
      <c r="H509" s="10" t="s">
        <v>458</v>
      </c>
    </row>
    <row r="510" spans="5:8">
      <c r="E510" t="str">
        <f t="shared" si="7"/>
        <v>4</v>
      </c>
      <c r="G510" s="10">
        <v>21</v>
      </c>
      <c r="H510" s="10" t="s">
        <v>460</v>
      </c>
    </row>
    <row r="511" spans="5:8">
      <c r="E511" t="str">
        <f t="shared" si="7"/>
        <v>5</v>
      </c>
      <c r="G511" s="10">
        <v>21</v>
      </c>
      <c r="H511" s="10" t="s">
        <v>461</v>
      </c>
    </row>
    <row r="512" spans="5:8">
      <c r="E512" t="str">
        <f t="shared" si="7"/>
        <v>6</v>
      </c>
      <c r="G512" s="10">
        <v>21</v>
      </c>
      <c r="H512" s="10" t="s">
        <v>462</v>
      </c>
    </row>
    <row r="513" spans="5:8">
      <c r="E513" t="str">
        <f t="shared" si="7"/>
        <v>7</v>
      </c>
      <c r="G513" s="10">
        <v>21</v>
      </c>
      <c r="H513" s="10" t="s">
        <v>463</v>
      </c>
    </row>
    <row r="514" spans="5:8">
      <c r="E514" t="str">
        <f t="shared" si="7"/>
        <v>8</v>
      </c>
      <c r="G514" s="10">
        <v>21</v>
      </c>
      <c r="H514" s="10" t="s">
        <v>464</v>
      </c>
    </row>
    <row r="515" spans="5:8">
      <c r="E515" t="str">
        <f t="shared" si="7"/>
        <v>9</v>
      </c>
      <c r="G515" s="10">
        <v>21</v>
      </c>
      <c r="H515" s="10" t="s">
        <v>465</v>
      </c>
    </row>
    <row r="516" spans="5:8">
      <c r="E516" t="str">
        <f t="shared" ref="E516:E579" si="8">RIGHT(H516,1)</f>
        <v>1</v>
      </c>
      <c r="G516" s="10">
        <v>21</v>
      </c>
      <c r="H516" s="10" t="s">
        <v>466</v>
      </c>
    </row>
    <row r="517" spans="5:8">
      <c r="E517" t="str">
        <f t="shared" si="8"/>
        <v>5</v>
      </c>
      <c r="G517" s="10">
        <v>21</v>
      </c>
      <c r="H517" s="10" t="s">
        <v>467</v>
      </c>
    </row>
    <row r="518" spans="5:8">
      <c r="E518" t="str">
        <f t="shared" si="8"/>
        <v>6</v>
      </c>
      <c r="G518" s="10">
        <v>21</v>
      </c>
      <c r="H518" s="10" t="s">
        <v>468</v>
      </c>
    </row>
    <row r="519" spans="5:8">
      <c r="E519" t="str">
        <f t="shared" si="8"/>
        <v>7</v>
      </c>
      <c r="G519" s="10">
        <v>21</v>
      </c>
      <c r="H519" s="10" t="s">
        <v>469</v>
      </c>
    </row>
    <row r="520" spans="5:8">
      <c r="E520" t="str">
        <f t="shared" si="8"/>
        <v>9</v>
      </c>
      <c r="G520" s="10">
        <v>21</v>
      </c>
      <c r="H520" s="10" t="s">
        <v>470</v>
      </c>
    </row>
    <row r="521" spans="5:8">
      <c r="E521" t="str">
        <f t="shared" si="8"/>
        <v>2</v>
      </c>
      <c r="G521" s="10">
        <v>31</v>
      </c>
      <c r="H521" s="10">
        <v>225012</v>
      </c>
    </row>
    <row r="522" spans="5:8">
      <c r="E522" t="str">
        <f t="shared" si="8"/>
        <v>2</v>
      </c>
      <c r="G522" s="10">
        <v>31</v>
      </c>
      <c r="H522" s="10">
        <v>226012</v>
      </c>
    </row>
    <row r="523" spans="5:8">
      <c r="E523" t="str">
        <f t="shared" si="8"/>
        <v>2</v>
      </c>
      <c r="G523" s="10">
        <v>31</v>
      </c>
      <c r="H523" s="10">
        <v>227012</v>
      </c>
    </row>
    <row r="524" spans="5:8">
      <c r="E524" t="str">
        <f t="shared" si="8"/>
        <v>1</v>
      </c>
      <c r="G524" s="10">
        <v>31</v>
      </c>
      <c r="H524" s="10">
        <v>228011</v>
      </c>
    </row>
    <row r="525" spans="5:8">
      <c r="E525" t="str">
        <f t="shared" si="8"/>
        <v>2</v>
      </c>
      <c r="G525" s="10">
        <v>31</v>
      </c>
      <c r="H525" s="10">
        <v>230012</v>
      </c>
    </row>
    <row r="526" spans="5:8">
      <c r="E526" t="str">
        <f t="shared" si="8"/>
        <v>2</v>
      </c>
      <c r="G526" s="10">
        <v>31</v>
      </c>
      <c r="H526" s="10">
        <v>231012</v>
      </c>
    </row>
    <row r="527" spans="5:8">
      <c r="E527" t="str">
        <f t="shared" si="8"/>
        <v>2</v>
      </c>
      <c r="G527" s="10">
        <v>31</v>
      </c>
      <c r="H527" s="10">
        <v>232012</v>
      </c>
    </row>
    <row r="528" spans="5:8">
      <c r="E528" t="str">
        <f t="shared" si="8"/>
        <v>2</v>
      </c>
      <c r="G528" s="10">
        <v>31</v>
      </c>
      <c r="H528" s="10">
        <v>233012</v>
      </c>
    </row>
    <row r="529" spans="5:8">
      <c r="E529" t="str">
        <f t="shared" si="8"/>
        <v>2</v>
      </c>
      <c r="G529" s="10">
        <v>31</v>
      </c>
      <c r="H529" s="10">
        <v>251012</v>
      </c>
    </row>
    <row r="530" spans="5:8">
      <c r="E530" t="str">
        <f t="shared" si="8"/>
        <v>2</v>
      </c>
      <c r="G530" s="10">
        <v>31</v>
      </c>
      <c r="H530" s="10">
        <v>253012</v>
      </c>
    </row>
    <row r="531" spans="5:8">
      <c r="E531" t="str">
        <f t="shared" si="8"/>
        <v>1</v>
      </c>
      <c r="G531" s="10">
        <v>31</v>
      </c>
      <c r="H531" s="10">
        <v>307011</v>
      </c>
    </row>
    <row r="532" spans="5:8">
      <c r="E532" t="str">
        <f t="shared" si="8"/>
        <v>1</v>
      </c>
      <c r="G532" s="10">
        <v>31</v>
      </c>
      <c r="H532" s="10">
        <v>701011</v>
      </c>
    </row>
    <row r="533" spans="5:8">
      <c r="E533" t="str">
        <f t="shared" si="8"/>
        <v>1</v>
      </c>
      <c r="G533" s="10">
        <v>31</v>
      </c>
      <c r="H533" s="10">
        <v>702011</v>
      </c>
    </row>
    <row r="534" spans="5:8">
      <c r="E534" t="str">
        <f t="shared" si="8"/>
        <v>1</v>
      </c>
      <c r="G534" s="10">
        <v>31</v>
      </c>
      <c r="H534" s="10">
        <v>703011</v>
      </c>
    </row>
    <row r="535" spans="5:8">
      <c r="E535" t="str">
        <f t="shared" si="8"/>
        <v>1</v>
      </c>
      <c r="G535" s="10">
        <v>31</v>
      </c>
      <c r="H535" s="10">
        <v>704011</v>
      </c>
    </row>
    <row r="536" spans="5:8">
      <c r="E536" t="str">
        <f t="shared" si="8"/>
        <v>1</v>
      </c>
      <c r="G536" s="10">
        <v>31</v>
      </c>
      <c r="H536" s="10">
        <v>704041</v>
      </c>
    </row>
    <row r="537" spans="5:8">
      <c r="E537" t="str">
        <f t="shared" si="8"/>
        <v>1</v>
      </c>
      <c r="G537" s="10">
        <v>31</v>
      </c>
      <c r="H537" s="10">
        <v>704051</v>
      </c>
    </row>
    <row r="538" spans="5:8">
      <c r="E538" t="str">
        <f t="shared" si="8"/>
        <v>1</v>
      </c>
      <c r="G538" s="10">
        <v>31</v>
      </c>
      <c r="H538" s="10">
        <v>705011</v>
      </c>
    </row>
    <row r="539" spans="5:8">
      <c r="E539" t="str">
        <f t="shared" si="8"/>
        <v>1</v>
      </c>
      <c r="G539" s="10">
        <v>31</v>
      </c>
      <c r="H539" s="10">
        <v>706011</v>
      </c>
    </row>
    <row r="540" spans="5:8">
      <c r="E540" t="str">
        <f t="shared" si="8"/>
        <v>1</v>
      </c>
      <c r="G540" s="10">
        <v>31</v>
      </c>
      <c r="H540" s="10">
        <v>707011</v>
      </c>
    </row>
    <row r="541" spans="5:8">
      <c r="E541" t="str">
        <f t="shared" si="8"/>
        <v>1</v>
      </c>
      <c r="G541" s="10">
        <v>31</v>
      </c>
      <c r="H541" s="10">
        <v>707021</v>
      </c>
    </row>
    <row r="542" spans="5:8">
      <c r="E542" t="str">
        <f t="shared" si="8"/>
        <v>1</v>
      </c>
      <c r="G542" s="10">
        <v>31</v>
      </c>
      <c r="H542" s="10">
        <v>708011</v>
      </c>
    </row>
    <row r="543" spans="5:8">
      <c r="E543" t="str">
        <f t="shared" si="8"/>
        <v>1</v>
      </c>
      <c r="G543" s="10">
        <v>31</v>
      </c>
      <c r="H543" s="10">
        <v>709011</v>
      </c>
    </row>
    <row r="544" spans="5:8">
      <c r="E544" t="str">
        <f t="shared" si="8"/>
        <v>1</v>
      </c>
      <c r="G544" s="10">
        <v>31</v>
      </c>
      <c r="H544" s="10">
        <v>710011</v>
      </c>
    </row>
    <row r="545" spans="5:8">
      <c r="E545" t="str">
        <f t="shared" si="8"/>
        <v>1</v>
      </c>
      <c r="G545" s="10">
        <v>31</v>
      </c>
      <c r="H545" s="10">
        <v>711011</v>
      </c>
    </row>
    <row r="546" spans="5:8">
      <c r="E546" t="str">
        <f t="shared" si="8"/>
        <v>1</v>
      </c>
      <c r="G546" s="10">
        <v>31</v>
      </c>
      <c r="H546" s="10">
        <v>712011</v>
      </c>
    </row>
    <row r="547" spans="5:8">
      <c r="E547" t="str">
        <f t="shared" si="8"/>
        <v>1</v>
      </c>
      <c r="G547" s="10">
        <v>31</v>
      </c>
      <c r="H547" s="10">
        <v>712021</v>
      </c>
    </row>
    <row r="548" spans="5:8">
      <c r="E548" t="str">
        <f t="shared" si="8"/>
        <v>1</v>
      </c>
      <c r="G548" s="10">
        <v>31</v>
      </c>
      <c r="H548" s="10">
        <v>712041</v>
      </c>
    </row>
    <row r="549" spans="5:8">
      <c r="E549" t="str">
        <f t="shared" si="8"/>
        <v>1</v>
      </c>
      <c r="G549" s="10">
        <v>31</v>
      </c>
      <c r="H549" s="10">
        <v>712051</v>
      </c>
    </row>
    <row r="550" spans="5:8">
      <c r="E550" t="str">
        <f t="shared" si="8"/>
        <v>1</v>
      </c>
      <c r="G550" s="10">
        <v>31</v>
      </c>
      <c r="H550" s="10">
        <v>713011</v>
      </c>
    </row>
    <row r="551" spans="5:8">
      <c r="E551" t="str">
        <f t="shared" si="8"/>
        <v>1</v>
      </c>
      <c r="G551" s="10">
        <v>31</v>
      </c>
      <c r="H551" s="10">
        <v>714011</v>
      </c>
    </row>
    <row r="552" spans="5:8">
      <c r="E552" t="str">
        <f t="shared" si="8"/>
        <v>1</v>
      </c>
      <c r="G552" s="10">
        <v>31</v>
      </c>
      <c r="H552" s="10">
        <v>714041</v>
      </c>
    </row>
    <row r="553" spans="5:8">
      <c r="E553" t="str">
        <f t="shared" si="8"/>
        <v>1</v>
      </c>
      <c r="G553" s="10">
        <v>31</v>
      </c>
      <c r="H553" s="10">
        <v>714051</v>
      </c>
    </row>
    <row r="554" spans="5:8">
      <c r="E554" t="str">
        <f t="shared" si="8"/>
        <v>1</v>
      </c>
      <c r="G554" s="10">
        <v>31</v>
      </c>
      <c r="H554" s="10">
        <v>714091</v>
      </c>
    </row>
    <row r="555" spans="5:8">
      <c r="E555" t="str">
        <f t="shared" si="8"/>
        <v>1</v>
      </c>
      <c r="G555" s="10">
        <v>31</v>
      </c>
      <c r="H555" s="10">
        <v>715011</v>
      </c>
    </row>
    <row r="556" spans="5:8">
      <c r="E556" t="str">
        <f t="shared" si="8"/>
        <v>1</v>
      </c>
      <c r="G556" s="10">
        <v>31</v>
      </c>
      <c r="H556" s="10">
        <v>715031</v>
      </c>
    </row>
    <row r="557" spans="5:8">
      <c r="E557" t="str">
        <f t="shared" si="8"/>
        <v>1</v>
      </c>
      <c r="G557" s="10">
        <v>31</v>
      </c>
      <c r="H557" s="10">
        <v>716011</v>
      </c>
    </row>
    <row r="558" spans="5:8">
      <c r="E558" t="str">
        <f t="shared" si="8"/>
        <v>1</v>
      </c>
      <c r="G558" s="10">
        <v>31</v>
      </c>
      <c r="H558" s="10">
        <v>717011</v>
      </c>
    </row>
    <row r="559" spans="5:8">
      <c r="E559" t="str">
        <f t="shared" si="8"/>
        <v>1</v>
      </c>
      <c r="G559" s="10">
        <v>31</v>
      </c>
      <c r="H559" s="10">
        <v>717141</v>
      </c>
    </row>
    <row r="560" spans="5:8">
      <c r="E560" t="str">
        <f t="shared" si="8"/>
        <v>1</v>
      </c>
      <c r="G560" s="10">
        <v>31</v>
      </c>
      <c r="H560" s="10">
        <v>717151</v>
      </c>
    </row>
    <row r="561" spans="5:8">
      <c r="E561" t="str">
        <f t="shared" si="8"/>
        <v>1</v>
      </c>
      <c r="G561" s="10">
        <v>31</v>
      </c>
      <c r="H561" s="10">
        <v>717321</v>
      </c>
    </row>
    <row r="562" spans="5:8">
      <c r="E562" t="str">
        <f t="shared" si="8"/>
        <v>1</v>
      </c>
      <c r="G562" s="10">
        <v>31</v>
      </c>
      <c r="H562" s="10">
        <v>717511</v>
      </c>
    </row>
    <row r="563" spans="5:8">
      <c r="E563" t="str">
        <f t="shared" si="8"/>
        <v>1</v>
      </c>
      <c r="G563" s="10">
        <v>31</v>
      </c>
      <c r="H563" s="10">
        <v>718011</v>
      </c>
    </row>
    <row r="564" spans="5:8">
      <c r="E564" t="str">
        <f t="shared" si="8"/>
        <v>1</v>
      </c>
      <c r="G564" s="10">
        <v>31</v>
      </c>
      <c r="H564" s="10">
        <v>719011</v>
      </c>
    </row>
    <row r="565" spans="5:8">
      <c r="E565" t="str">
        <f t="shared" si="8"/>
        <v>1</v>
      </c>
      <c r="G565" s="10">
        <v>31</v>
      </c>
      <c r="H565" s="10">
        <v>719811</v>
      </c>
    </row>
    <row r="566" spans="5:8">
      <c r="E566" t="str">
        <f t="shared" si="8"/>
        <v>1</v>
      </c>
      <c r="G566" s="10">
        <v>31</v>
      </c>
      <c r="H566" s="10">
        <v>719901</v>
      </c>
    </row>
    <row r="567" spans="5:8">
      <c r="E567" t="str">
        <f t="shared" si="8"/>
        <v>2</v>
      </c>
      <c r="G567" s="10">
        <v>31</v>
      </c>
      <c r="H567" s="10">
        <v>720012</v>
      </c>
    </row>
    <row r="568" spans="5:8">
      <c r="E568" t="str">
        <f t="shared" si="8"/>
        <v>2</v>
      </c>
      <c r="G568" s="10">
        <v>31</v>
      </c>
      <c r="H568" s="10">
        <v>720062</v>
      </c>
    </row>
    <row r="569" spans="5:8">
      <c r="E569" t="str">
        <f t="shared" si="8"/>
        <v>2</v>
      </c>
      <c r="G569" s="10">
        <v>31</v>
      </c>
      <c r="H569" s="10">
        <v>720082</v>
      </c>
    </row>
    <row r="570" spans="5:8">
      <c r="E570" t="str">
        <f t="shared" si="8"/>
        <v>1</v>
      </c>
      <c r="G570" s="10">
        <v>31</v>
      </c>
      <c r="H570" s="10">
        <v>721011</v>
      </c>
    </row>
    <row r="571" spans="5:8">
      <c r="E571" t="str">
        <f t="shared" si="8"/>
        <v>2</v>
      </c>
      <c r="G571" s="10">
        <v>31</v>
      </c>
      <c r="H571" s="10">
        <v>722012</v>
      </c>
    </row>
    <row r="572" spans="5:8">
      <c r="E572" t="str">
        <f t="shared" si="8"/>
        <v>2</v>
      </c>
      <c r="G572" s="10">
        <v>31</v>
      </c>
      <c r="H572" s="10">
        <v>723012</v>
      </c>
    </row>
    <row r="573" spans="5:8">
      <c r="E573" t="str">
        <f t="shared" si="8"/>
        <v>1</v>
      </c>
      <c r="G573" s="10">
        <v>31</v>
      </c>
      <c r="H573" s="10">
        <v>724011</v>
      </c>
    </row>
    <row r="574" spans="5:8">
      <c r="E574" t="str">
        <f t="shared" si="8"/>
        <v>2</v>
      </c>
      <c r="G574" s="10">
        <v>31</v>
      </c>
      <c r="H574" s="10">
        <v>725012</v>
      </c>
    </row>
    <row r="575" spans="5:8">
      <c r="E575" t="str">
        <f t="shared" si="8"/>
        <v>2</v>
      </c>
      <c r="G575" s="10">
        <v>31</v>
      </c>
      <c r="H575" s="10">
        <v>726012</v>
      </c>
    </row>
    <row r="576" spans="5:8">
      <c r="E576" t="str">
        <f t="shared" si="8"/>
        <v>2</v>
      </c>
      <c r="G576" s="10">
        <v>31</v>
      </c>
      <c r="H576" s="10">
        <v>727012</v>
      </c>
    </row>
    <row r="577" spans="5:8">
      <c r="E577" t="str">
        <f t="shared" si="8"/>
        <v>2</v>
      </c>
      <c r="G577" s="10">
        <v>31</v>
      </c>
      <c r="H577" s="10">
        <v>728012</v>
      </c>
    </row>
    <row r="578" spans="5:8">
      <c r="E578" t="str">
        <f t="shared" si="8"/>
        <v>2</v>
      </c>
      <c r="G578" s="10">
        <v>31</v>
      </c>
      <c r="H578" s="10">
        <v>729012</v>
      </c>
    </row>
    <row r="579" spans="5:8">
      <c r="E579" t="str">
        <f t="shared" si="8"/>
        <v>2</v>
      </c>
      <c r="G579" s="10">
        <v>31</v>
      </c>
      <c r="H579" s="10">
        <v>729022</v>
      </c>
    </row>
    <row r="580" spans="5:8">
      <c r="E580" t="str">
        <f t="shared" ref="E580:E643" si="9">RIGHT(H580,1)</f>
        <v>2</v>
      </c>
      <c r="G580" s="10">
        <v>31</v>
      </c>
      <c r="H580" s="10">
        <v>729032</v>
      </c>
    </row>
    <row r="581" spans="5:8">
      <c r="E581" t="str">
        <f t="shared" si="9"/>
        <v>2</v>
      </c>
      <c r="G581" s="10">
        <v>31</v>
      </c>
      <c r="H581" s="10">
        <v>730012</v>
      </c>
    </row>
    <row r="582" spans="5:8">
      <c r="E582" t="str">
        <f t="shared" si="9"/>
        <v>2</v>
      </c>
      <c r="G582" s="10">
        <v>31</v>
      </c>
      <c r="H582" s="10">
        <v>731012</v>
      </c>
    </row>
    <row r="583" spans="5:8">
      <c r="E583" t="str">
        <f t="shared" si="9"/>
        <v>2</v>
      </c>
      <c r="G583" s="10">
        <v>31</v>
      </c>
      <c r="H583" s="10">
        <v>731022</v>
      </c>
    </row>
    <row r="584" spans="5:8">
      <c r="E584" t="str">
        <f t="shared" si="9"/>
        <v>2</v>
      </c>
      <c r="G584" s="10">
        <v>31</v>
      </c>
      <c r="H584" s="10">
        <v>732012</v>
      </c>
    </row>
    <row r="585" spans="5:8">
      <c r="E585" t="str">
        <f t="shared" si="9"/>
        <v>2</v>
      </c>
      <c r="G585" s="10">
        <v>31</v>
      </c>
      <c r="H585" s="10">
        <v>732032</v>
      </c>
    </row>
    <row r="586" spans="5:8">
      <c r="E586" t="str">
        <f t="shared" si="9"/>
        <v>2</v>
      </c>
      <c r="G586" s="10">
        <v>31</v>
      </c>
      <c r="H586" s="10">
        <v>733012</v>
      </c>
    </row>
    <row r="587" spans="5:8">
      <c r="E587" t="str">
        <f t="shared" si="9"/>
        <v>2</v>
      </c>
      <c r="G587" s="10">
        <v>31</v>
      </c>
      <c r="H587" s="10">
        <v>734012</v>
      </c>
    </row>
    <row r="588" spans="5:8">
      <c r="E588" t="str">
        <f t="shared" si="9"/>
        <v>2</v>
      </c>
      <c r="G588" s="10">
        <v>31</v>
      </c>
      <c r="H588" s="10">
        <v>734022</v>
      </c>
    </row>
    <row r="589" spans="5:8">
      <c r="E589" t="str">
        <f t="shared" si="9"/>
        <v>2</v>
      </c>
      <c r="G589" s="10">
        <v>31</v>
      </c>
      <c r="H589" s="10">
        <v>734032</v>
      </c>
    </row>
    <row r="590" spans="5:8">
      <c r="E590" t="str">
        <f t="shared" si="9"/>
        <v>2</v>
      </c>
      <c r="G590" s="10">
        <v>31</v>
      </c>
      <c r="H590" s="10">
        <v>734042</v>
      </c>
    </row>
    <row r="591" spans="5:8">
      <c r="E591" t="str">
        <f t="shared" si="9"/>
        <v>2</v>
      </c>
      <c r="G591" s="10">
        <v>31</v>
      </c>
      <c r="H591" s="10">
        <v>735012</v>
      </c>
    </row>
    <row r="592" spans="5:8">
      <c r="E592" t="str">
        <f t="shared" si="9"/>
        <v>2</v>
      </c>
      <c r="G592" s="10">
        <v>31</v>
      </c>
      <c r="H592" s="10">
        <v>736012</v>
      </c>
    </row>
    <row r="593" spans="5:8">
      <c r="E593" t="str">
        <f t="shared" si="9"/>
        <v>2</v>
      </c>
      <c r="G593" s="10">
        <v>31</v>
      </c>
      <c r="H593" s="10">
        <v>737012</v>
      </c>
    </row>
    <row r="594" spans="5:8">
      <c r="E594" t="str">
        <f t="shared" si="9"/>
        <v>2</v>
      </c>
      <c r="G594" s="10">
        <v>31</v>
      </c>
      <c r="H594" s="10">
        <v>737902</v>
      </c>
    </row>
    <row r="595" spans="5:8">
      <c r="E595" t="str">
        <f t="shared" si="9"/>
        <v>1</v>
      </c>
      <c r="G595" s="10">
        <v>31</v>
      </c>
      <c r="H595" s="10" t="s">
        <v>166</v>
      </c>
    </row>
    <row r="596" spans="5:8">
      <c r="E596" t="str">
        <f t="shared" si="9"/>
        <v>2</v>
      </c>
      <c r="G596" s="10">
        <v>31</v>
      </c>
      <c r="H596" s="10" t="s">
        <v>168</v>
      </c>
    </row>
    <row r="597" spans="5:8">
      <c r="E597" t="str">
        <f t="shared" si="9"/>
        <v>3</v>
      </c>
      <c r="G597" s="10">
        <v>31</v>
      </c>
      <c r="H597" s="10" t="s">
        <v>170</v>
      </c>
    </row>
    <row r="598" spans="5:8">
      <c r="E598" t="str">
        <f t="shared" si="9"/>
        <v>2</v>
      </c>
      <c r="G598" s="10">
        <v>31</v>
      </c>
      <c r="H598" s="10" t="s">
        <v>172</v>
      </c>
    </row>
    <row r="599" spans="5:8">
      <c r="E599" t="str">
        <f t="shared" si="9"/>
        <v>4</v>
      </c>
      <c r="G599" s="10">
        <v>31</v>
      </c>
      <c r="H599" s="10" t="s">
        <v>174</v>
      </c>
    </row>
    <row r="600" spans="5:8">
      <c r="E600" t="str">
        <f t="shared" si="9"/>
        <v>5</v>
      </c>
      <c r="G600" s="10">
        <v>31</v>
      </c>
      <c r="H600" s="10" t="s">
        <v>176</v>
      </c>
    </row>
    <row r="601" spans="5:8">
      <c r="E601" t="str">
        <f t="shared" si="9"/>
        <v>8</v>
      </c>
      <c r="G601" s="10">
        <v>31</v>
      </c>
      <c r="H601" s="10" t="s">
        <v>178</v>
      </c>
    </row>
    <row r="602" spans="5:8">
      <c r="E602" t="str">
        <f t="shared" si="9"/>
        <v>9</v>
      </c>
      <c r="G602" s="10">
        <v>31</v>
      </c>
      <c r="H602" s="10" t="s">
        <v>180</v>
      </c>
    </row>
    <row r="603" spans="5:8">
      <c r="E603" t="str">
        <f t="shared" si="9"/>
        <v>8</v>
      </c>
      <c r="G603" s="10">
        <v>31</v>
      </c>
      <c r="H603" s="10" t="s">
        <v>182</v>
      </c>
    </row>
    <row r="604" spans="5:8">
      <c r="E604" t="str">
        <f t="shared" si="9"/>
        <v>9</v>
      </c>
      <c r="G604" s="10">
        <v>31</v>
      </c>
      <c r="H604" s="10" t="s">
        <v>184</v>
      </c>
    </row>
    <row r="605" spans="5:8">
      <c r="E605" t="str">
        <f t="shared" si="9"/>
        <v>1</v>
      </c>
      <c r="G605" s="10">
        <v>31</v>
      </c>
      <c r="H605" s="10" t="s">
        <v>186</v>
      </c>
    </row>
    <row r="606" spans="5:8">
      <c r="E606" t="str">
        <f t="shared" si="9"/>
        <v>2</v>
      </c>
      <c r="G606" s="10">
        <v>31</v>
      </c>
      <c r="H606" s="10" t="s">
        <v>188</v>
      </c>
    </row>
    <row r="607" spans="5:8">
      <c r="E607" t="str">
        <f t="shared" si="9"/>
        <v>3</v>
      </c>
      <c r="G607" s="10">
        <v>31</v>
      </c>
      <c r="H607" s="10" t="s">
        <v>190</v>
      </c>
    </row>
    <row r="608" spans="5:8">
      <c r="E608" t="str">
        <f t="shared" si="9"/>
        <v>4</v>
      </c>
      <c r="G608" s="10">
        <v>31</v>
      </c>
      <c r="H608" s="10" t="s">
        <v>192</v>
      </c>
    </row>
    <row r="609" spans="5:8">
      <c r="E609" t="str">
        <f t="shared" si="9"/>
        <v>5</v>
      </c>
      <c r="G609" s="10">
        <v>31</v>
      </c>
      <c r="H609" s="10" t="s">
        <v>194</v>
      </c>
    </row>
    <row r="610" spans="5:8">
      <c r="E610" t="str">
        <f t="shared" si="9"/>
        <v>0</v>
      </c>
      <c r="G610" s="10">
        <v>31</v>
      </c>
      <c r="H610" s="10" t="s">
        <v>196</v>
      </c>
    </row>
    <row r="611" spans="5:8">
      <c r="E611" t="str">
        <f t="shared" si="9"/>
        <v>9</v>
      </c>
      <c r="G611" s="10">
        <v>31</v>
      </c>
      <c r="H611" s="10" t="s">
        <v>198</v>
      </c>
    </row>
    <row r="612" spans="5:8">
      <c r="E612" t="str">
        <f t="shared" si="9"/>
        <v>1</v>
      </c>
      <c r="G612" s="10">
        <v>31</v>
      </c>
      <c r="H612" s="10" t="s">
        <v>200</v>
      </c>
    </row>
    <row r="613" spans="5:8">
      <c r="E613" t="str">
        <f t="shared" si="9"/>
        <v>2</v>
      </c>
      <c r="G613" s="10">
        <v>31</v>
      </c>
      <c r="H613" s="10" t="s">
        <v>202</v>
      </c>
    </row>
    <row r="614" spans="5:8">
      <c r="E614" t="str">
        <f t="shared" si="9"/>
        <v>3</v>
      </c>
      <c r="G614" s="10">
        <v>31</v>
      </c>
      <c r="H614" s="10" t="s">
        <v>204</v>
      </c>
    </row>
    <row r="615" spans="5:8">
      <c r="E615" t="str">
        <f t="shared" si="9"/>
        <v>4</v>
      </c>
      <c r="G615" s="10">
        <v>31</v>
      </c>
      <c r="H615" s="10" t="s">
        <v>206</v>
      </c>
    </row>
    <row r="616" spans="5:8">
      <c r="E616" t="str">
        <f t="shared" si="9"/>
        <v>8</v>
      </c>
      <c r="G616" s="10">
        <v>31</v>
      </c>
      <c r="H616" s="10" t="s">
        <v>208</v>
      </c>
    </row>
    <row r="617" spans="5:8">
      <c r="E617" t="str">
        <f t="shared" si="9"/>
        <v>9</v>
      </c>
      <c r="G617" s="10">
        <v>31</v>
      </c>
      <c r="H617" s="10" t="s">
        <v>210</v>
      </c>
    </row>
    <row r="618" spans="5:8">
      <c r="E618" t="str">
        <f t="shared" si="9"/>
        <v>8</v>
      </c>
      <c r="G618" s="10">
        <v>31</v>
      </c>
      <c r="H618" s="10" t="s">
        <v>212</v>
      </c>
    </row>
    <row r="619" spans="5:8">
      <c r="E619" t="str">
        <f t="shared" si="9"/>
        <v>9</v>
      </c>
      <c r="G619" s="10">
        <v>31</v>
      </c>
      <c r="H619" s="10" t="s">
        <v>214</v>
      </c>
    </row>
    <row r="620" spans="5:8">
      <c r="E620" t="str">
        <f t="shared" si="9"/>
        <v>1</v>
      </c>
      <c r="G620" s="10">
        <v>31</v>
      </c>
      <c r="H620" s="10" t="s">
        <v>216</v>
      </c>
    </row>
    <row r="621" spans="5:8">
      <c r="E621" t="str">
        <f t="shared" si="9"/>
        <v>2</v>
      </c>
      <c r="G621" s="10">
        <v>31</v>
      </c>
      <c r="H621" s="10" t="s">
        <v>218</v>
      </c>
    </row>
    <row r="622" spans="5:8">
      <c r="E622" t="str">
        <f t="shared" si="9"/>
        <v>8</v>
      </c>
      <c r="G622" s="10">
        <v>31</v>
      </c>
      <c r="H622" s="10" t="s">
        <v>220</v>
      </c>
    </row>
    <row r="623" spans="5:8">
      <c r="E623" t="str">
        <f t="shared" si="9"/>
        <v>9</v>
      </c>
      <c r="G623" s="10">
        <v>31</v>
      </c>
      <c r="H623" s="10" t="s">
        <v>222</v>
      </c>
    </row>
    <row r="624" spans="5:8">
      <c r="E624" t="str">
        <f t="shared" si="9"/>
        <v>8</v>
      </c>
      <c r="G624" s="10">
        <v>31</v>
      </c>
      <c r="H624" s="10" t="s">
        <v>224</v>
      </c>
    </row>
    <row r="625" spans="5:8">
      <c r="E625" t="str">
        <f t="shared" si="9"/>
        <v>9</v>
      </c>
      <c r="G625" s="10">
        <v>31</v>
      </c>
      <c r="H625" s="10" t="s">
        <v>226</v>
      </c>
    </row>
    <row r="626" spans="5:8">
      <c r="E626" t="str">
        <f t="shared" si="9"/>
        <v>1</v>
      </c>
      <c r="G626" s="10">
        <v>31</v>
      </c>
      <c r="H626" s="10" t="s">
        <v>228</v>
      </c>
    </row>
    <row r="627" spans="5:8">
      <c r="E627" t="str">
        <f t="shared" si="9"/>
        <v>1</v>
      </c>
      <c r="G627" s="10">
        <v>31</v>
      </c>
      <c r="H627" s="10" t="s">
        <v>230</v>
      </c>
    </row>
    <row r="628" spans="5:8">
      <c r="E628" t="str">
        <f t="shared" si="9"/>
        <v>2</v>
      </c>
      <c r="G628" s="10">
        <v>31</v>
      </c>
      <c r="H628" s="10" t="s">
        <v>232</v>
      </c>
    </row>
    <row r="629" spans="5:8">
      <c r="E629" t="str">
        <f t="shared" si="9"/>
        <v>3</v>
      </c>
      <c r="G629" s="10">
        <v>31</v>
      </c>
      <c r="H629" s="10" t="s">
        <v>234</v>
      </c>
    </row>
    <row r="630" spans="5:8">
      <c r="E630" t="str">
        <f t="shared" si="9"/>
        <v>4</v>
      </c>
      <c r="G630" s="10">
        <v>31</v>
      </c>
      <c r="H630" s="10" t="s">
        <v>236</v>
      </c>
    </row>
    <row r="631" spans="5:8">
      <c r="E631" t="str">
        <f t="shared" si="9"/>
        <v>5</v>
      </c>
      <c r="G631" s="10">
        <v>31</v>
      </c>
      <c r="H631" s="10" t="s">
        <v>238</v>
      </c>
    </row>
    <row r="632" spans="5:8">
      <c r="E632" t="str">
        <f t="shared" si="9"/>
        <v>6</v>
      </c>
      <c r="G632" s="10">
        <v>31</v>
      </c>
      <c r="H632" s="10" t="s">
        <v>240</v>
      </c>
    </row>
    <row r="633" spans="5:8">
      <c r="E633" t="str">
        <f t="shared" si="9"/>
        <v>7</v>
      </c>
      <c r="G633" s="10">
        <v>31</v>
      </c>
      <c r="H633" s="10" t="s">
        <v>242</v>
      </c>
    </row>
    <row r="634" spans="5:8">
      <c r="E634" t="str">
        <f t="shared" si="9"/>
        <v>8</v>
      </c>
      <c r="G634" s="10">
        <v>31</v>
      </c>
      <c r="H634" s="10" t="s">
        <v>244</v>
      </c>
    </row>
    <row r="635" spans="5:8">
      <c r="E635" t="str">
        <f t="shared" si="9"/>
        <v>9</v>
      </c>
      <c r="G635" s="10">
        <v>31</v>
      </c>
      <c r="H635" s="10" t="s">
        <v>246</v>
      </c>
    </row>
    <row r="636" spans="5:8">
      <c r="E636" t="str">
        <f t="shared" si="9"/>
        <v>0</v>
      </c>
      <c r="G636" s="10">
        <v>31</v>
      </c>
      <c r="H636" s="10" t="s">
        <v>248</v>
      </c>
    </row>
    <row r="637" spans="5:8">
      <c r="E637" t="str">
        <f t="shared" si="9"/>
        <v>5</v>
      </c>
      <c r="G637" s="10">
        <v>31</v>
      </c>
      <c r="H637" s="10" t="s">
        <v>250</v>
      </c>
    </row>
    <row r="638" spans="5:8">
      <c r="E638" t="str">
        <f t="shared" si="9"/>
        <v>6</v>
      </c>
      <c r="G638" s="10">
        <v>31</v>
      </c>
      <c r="H638" s="10" t="s">
        <v>252</v>
      </c>
    </row>
    <row r="639" spans="5:8">
      <c r="E639" t="str">
        <f t="shared" si="9"/>
        <v>1</v>
      </c>
      <c r="G639" s="10">
        <v>31</v>
      </c>
      <c r="H639" s="10" t="s">
        <v>254</v>
      </c>
    </row>
    <row r="640" spans="5:8">
      <c r="E640" t="str">
        <f t="shared" si="9"/>
        <v>2</v>
      </c>
      <c r="G640" s="10">
        <v>31</v>
      </c>
      <c r="H640" s="10" t="s">
        <v>256</v>
      </c>
    </row>
    <row r="641" spans="5:8">
      <c r="E641" t="str">
        <f t="shared" si="9"/>
        <v>9</v>
      </c>
      <c r="G641" s="10">
        <v>31</v>
      </c>
      <c r="H641" s="10" t="s">
        <v>258</v>
      </c>
    </row>
    <row r="642" spans="5:8">
      <c r="E642" t="str">
        <f t="shared" si="9"/>
        <v>1</v>
      </c>
      <c r="G642" s="10">
        <v>31</v>
      </c>
      <c r="H642" s="10" t="s">
        <v>260</v>
      </c>
    </row>
    <row r="643" spans="5:8">
      <c r="E643" t="str">
        <f t="shared" si="9"/>
        <v>2</v>
      </c>
      <c r="G643" s="10">
        <v>31</v>
      </c>
      <c r="H643" s="10" t="s">
        <v>262</v>
      </c>
    </row>
    <row r="644" spans="5:8">
      <c r="E644" t="str">
        <f t="shared" ref="E644:E707" si="10">RIGHT(H644,1)</f>
        <v>8</v>
      </c>
      <c r="G644" s="10">
        <v>31</v>
      </c>
      <c r="H644" s="10" t="s">
        <v>264</v>
      </c>
    </row>
    <row r="645" spans="5:8">
      <c r="E645" t="str">
        <f t="shared" si="10"/>
        <v>9</v>
      </c>
      <c r="G645" s="10">
        <v>31</v>
      </c>
      <c r="H645" s="10" t="s">
        <v>266</v>
      </c>
    </row>
    <row r="646" spans="5:8">
      <c r="E646" t="str">
        <f t="shared" si="10"/>
        <v>8</v>
      </c>
      <c r="G646" s="10">
        <v>31</v>
      </c>
      <c r="H646" s="10" t="s">
        <v>268</v>
      </c>
    </row>
    <row r="647" spans="5:8">
      <c r="E647" t="str">
        <f t="shared" si="10"/>
        <v>9</v>
      </c>
      <c r="G647" s="10">
        <v>31</v>
      </c>
      <c r="H647" s="10" t="s">
        <v>270</v>
      </c>
    </row>
    <row r="648" spans="5:8">
      <c r="E648" t="str">
        <f t="shared" si="10"/>
        <v>1</v>
      </c>
      <c r="G648" s="10">
        <v>31</v>
      </c>
      <c r="H648" s="10" t="s">
        <v>272</v>
      </c>
    </row>
    <row r="649" spans="5:8">
      <c r="E649" t="str">
        <f t="shared" si="10"/>
        <v>2</v>
      </c>
      <c r="G649" s="10">
        <v>31</v>
      </c>
      <c r="H649" s="10" t="s">
        <v>274</v>
      </c>
    </row>
    <row r="650" spans="5:8">
      <c r="E650" t="str">
        <f t="shared" si="10"/>
        <v>3</v>
      </c>
      <c r="G650" s="10">
        <v>31</v>
      </c>
      <c r="H650" s="10" t="s">
        <v>276</v>
      </c>
    </row>
    <row r="651" spans="5:8">
      <c r="E651" t="str">
        <f t="shared" si="10"/>
        <v>4</v>
      </c>
      <c r="G651" s="10">
        <v>31</v>
      </c>
      <c r="H651" s="10" t="s">
        <v>278</v>
      </c>
    </row>
    <row r="652" spans="5:8">
      <c r="E652" t="str">
        <f t="shared" si="10"/>
        <v>5</v>
      </c>
      <c r="G652" s="10">
        <v>31</v>
      </c>
      <c r="H652" s="10" t="s">
        <v>280</v>
      </c>
    </row>
    <row r="653" spans="5:8">
      <c r="E653" t="str">
        <f t="shared" si="10"/>
        <v>6</v>
      </c>
      <c r="G653" s="10">
        <v>31</v>
      </c>
      <c r="H653" s="10" t="s">
        <v>282</v>
      </c>
    </row>
    <row r="654" spans="5:8">
      <c r="E654" t="str">
        <f t="shared" si="10"/>
        <v>1</v>
      </c>
      <c r="G654" s="10">
        <v>31</v>
      </c>
      <c r="H654" s="10" t="s">
        <v>284</v>
      </c>
    </row>
    <row r="655" spans="5:8">
      <c r="E655" t="str">
        <f t="shared" si="10"/>
        <v>2</v>
      </c>
      <c r="G655" s="10">
        <v>31</v>
      </c>
      <c r="H655" s="10" t="s">
        <v>286</v>
      </c>
    </row>
    <row r="656" spans="5:8">
      <c r="E656" t="str">
        <f t="shared" si="10"/>
        <v>8</v>
      </c>
      <c r="G656" s="10">
        <v>31</v>
      </c>
      <c r="H656" s="10" t="s">
        <v>288</v>
      </c>
    </row>
    <row r="657" spans="5:8">
      <c r="E657" t="str">
        <f t="shared" si="10"/>
        <v>9</v>
      </c>
      <c r="G657" s="10">
        <v>31</v>
      </c>
      <c r="H657" s="10" t="s">
        <v>290</v>
      </c>
    </row>
    <row r="658" spans="5:8">
      <c r="E658" t="str">
        <f t="shared" si="10"/>
        <v>8</v>
      </c>
      <c r="G658" s="10">
        <v>31</v>
      </c>
      <c r="H658" s="10" t="s">
        <v>292</v>
      </c>
    </row>
    <row r="659" spans="5:8">
      <c r="E659" t="str">
        <f t="shared" si="10"/>
        <v>9</v>
      </c>
      <c r="G659" s="10">
        <v>31</v>
      </c>
      <c r="H659" s="10" t="s">
        <v>294</v>
      </c>
    </row>
    <row r="660" spans="5:8">
      <c r="E660" t="str">
        <f t="shared" si="10"/>
        <v>8</v>
      </c>
      <c r="G660" s="10">
        <v>31</v>
      </c>
      <c r="H660" s="10" t="s">
        <v>296</v>
      </c>
    </row>
    <row r="661" spans="5:8">
      <c r="E661" t="str">
        <f t="shared" si="10"/>
        <v>9</v>
      </c>
      <c r="G661" s="10">
        <v>31</v>
      </c>
      <c r="H661" s="10" t="s">
        <v>298</v>
      </c>
    </row>
    <row r="662" spans="5:8">
      <c r="E662" t="str">
        <f t="shared" si="10"/>
        <v>1</v>
      </c>
      <c r="G662" s="10">
        <v>31</v>
      </c>
      <c r="H662" s="10" t="s">
        <v>300</v>
      </c>
    </row>
    <row r="663" spans="5:8">
      <c r="E663" t="str">
        <f t="shared" si="10"/>
        <v>1</v>
      </c>
      <c r="G663" s="10">
        <v>31</v>
      </c>
      <c r="H663" s="10" t="s">
        <v>302</v>
      </c>
    </row>
    <row r="664" spans="5:8">
      <c r="E664" t="str">
        <f t="shared" si="10"/>
        <v>2</v>
      </c>
      <c r="G664" s="10">
        <v>31</v>
      </c>
      <c r="H664" s="10" t="s">
        <v>304</v>
      </c>
    </row>
    <row r="665" spans="5:8">
      <c r="E665" t="str">
        <f t="shared" si="10"/>
        <v>3</v>
      </c>
      <c r="G665" s="10">
        <v>31</v>
      </c>
      <c r="H665" s="10" t="s">
        <v>306</v>
      </c>
    </row>
    <row r="666" spans="5:8">
      <c r="E666" t="str">
        <f t="shared" si="10"/>
        <v>6</v>
      </c>
      <c r="G666" s="10">
        <v>31</v>
      </c>
      <c r="H666" s="10" t="s">
        <v>308</v>
      </c>
    </row>
    <row r="667" spans="5:8">
      <c r="E667" t="str">
        <f t="shared" si="10"/>
        <v>7</v>
      </c>
      <c r="G667" s="10">
        <v>31</v>
      </c>
      <c r="H667" s="10" t="s">
        <v>310</v>
      </c>
    </row>
    <row r="668" spans="5:8">
      <c r="E668" t="str">
        <f t="shared" si="10"/>
        <v>8</v>
      </c>
      <c r="G668" s="10">
        <v>31</v>
      </c>
      <c r="H668" s="10" t="s">
        <v>312</v>
      </c>
    </row>
    <row r="669" spans="5:8">
      <c r="E669" t="str">
        <f t="shared" si="10"/>
        <v>9</v>
      </c>
      <c r="G669" s="10">
        <v>31</v>
      </c>
      <c r="H669" s="10" t="s">
        <v>314</v>
      </c>
    </row>
    <row r="670" spans="5:8">
      <c r="E670" t="str">
        <f t="shared" si="10"/>
        <v>0</v>
      </c>
      <c r="G670" s="10">
        <v>31</v>
      </c>
      <c r="H670" s="10" t="s">
        <v>316</v>
      </c>
    </row>
    <row r="671" spans="5:8">
      <c r="E671" t="str">
        <f t="shared" si="10"/>
        <v>2</v>
      </c>
      <c r="G671" s="10">
        <v>31</v>
      </c>
      <c r="H671" s="10" t="s">
        <v>318</v>
      </c>
    </row>
    <row r="672" spans="5:8">
      <c r="E672" t="str">
        <f t="shared" si="10"/>
        <v>4</v>
      </c>
      <c r="G672" s="10">
        <v>31</v>
      </c>
      <c r="H672" s="10" t="s">
        <v>320</v>
      </c>
    </row>
    <row r="673" spans="5:8">
      <c r="E673" t="str">
        <f t="shared" si="10"/>
        <v>5</v>
      </c>
      <c r="G673" s="10">
        <v>31</v>
      </c>
      <c r="H673" s="10" t="s">
        <v>322</v>
      </c>
    </row>
    <row r="674" spans="5:8">
      <c r="E674" t="str">
        <f t="shared" si="10"/>
        <v>6</v>
      </c>
      <c r="G674" s="10">
        <v>31</v>
      </c>
      <c r="H674" s="10" t="s">
        <v>324</v>
      </c>
    </row>
    <row r="675" spans="5:8">
      <c r="E675" t="str">
        <f t="shared" si="10"/>
        <v>7</v>
      </c>
      <c r="G675" s="10">
        <v>31</v>
      </c>
      <c r="H675" s="10" t="s">
        <v>326</v>
      </c>
    </row>
    <row r="676" spans="5:8">
      <c r="E676" t="str">
        <f t="shared" si="10"/>
        <v>8</v>
      </c>
      <c r="G676" s="10">
        <v>31</v>
      </c>
      <c r="H676" s="10" t="s">
        <v>328</v>
      </c>
    </row>
    <row r="677" spans="5:8">
      <c r="E677" t="str">
        <f t="shared" si="10"/>
        <v>9</v>
      </c>
      <c r="G677" s="10">
        <v>31</v>
      </c>
      <c r="H677" s="10" t="s">
        <v>330</v>
      </c>
    </row>
    <row r="678" spans="5:8">
      <c r="E678" t="str">
        <f t="shared" si="10"/>
        <v>1</v>
      </c>
      <c r="G678" s="10">
        <v>31</v>
      </c>
      <c r="H678" s="10" t="s">
        <v>332</v>
      </c>
    </row>
    <row r="679" spans="5:8">
      <c r="E679" t="str">
        <f t="shared" si="10"/>
        <v>5</v>
      </c>
      <c r="G679" s="10">
        <v>31</v>
      </c>
      <c r="H679" s="10" t="s">
        <v>333</v>
      </c>
    </row>
    <row r="680" spans="5:8">
      <c r="E680" t="str">
        <f t="shared" si="10"/>
        <v>6</v>
      </c>
      <c r="G680" s="10">
        <v>31</v>
      </c>
      <c r="H680" s="10" t="s">
        <v>335</v>
      </c>
    </row>
    <row r="681" spans="5:8">
      <c r="E681" t="str">
        <f t="shared" si="10"/>
        <v>7</v>
      </c>
      <c r="G681" s="10">
        <v>31</v>
      </c>
      <c r="H681" s="10" t="s">
        <v>337</v>
      </c>
    </row>
    <row r="682" spans="5:8">
      <c r="E682" t="str">
        <f t="shared" si="10"/>
        <v>0</v>
      </c>
      <c r="G682" s="10">
        <v>31</v>
      </c>
      <c r="H682" s="10" t="s">
        <v>339</v>
      </c>
    </row>
    <row r="683" spans="5:8">
      <c r="E683" t="str">
        <f t="shared" si="10"/>
        <v>1</v>
      </c>
      <c r="G683" s="10">
        <v>31</v>
      </c>
      <c r="H683" s="10" t="s">
        <v>341</v>
      </c>
    </row>
    <row r="684" spans="5:8">
      <c r="E684" t="str">
        <f t="shared" si="10"/>
        <v>2</v>
      </c>
      <c r="G684" s="10">
        <v>31</v>
      </c>
      <c r="H684" s="10" t="s">
        <v>343</v>
      </c>
    </row>
    <row r="685" spans="5:8">
      <c r="E685" t="str">
        <f t="shared" si="10"/>
        <v>3</v>
      </c>
      <c r="G685" s="10">
        <v>31</v>
      </c>
      <c r="H685" s="10" t="s">
        <v>345</v>
      </c>
    </row>
    <row r="686" spans="5:8">
      <c r="E686" t="str">
        <f t="shared" si="10"/>
        <v>0</v>
      </c>
      <c r="G686" s="10">
        <v>31</v>
      </c>
      <c r="H686" s="10" t="s">
        <v>347</v>
      </c>
    </row>
    <row r="687" spans="5:8">
      <c r="E687" t="str">
        <f t="shared" si="10"/>
        <v>9</v>
      </c>
      <c r="G687" s="10">
        <v>31</v>
      </c>
      <c r="H687" s="10" t="s">
        <v>349</v>
      </c>
    </row>
    <row r="688" spans="5:8">
      <c r="E688" t="str">
        <f t="shared" si="10"/>
        <v>1</v>
      </c>
      <c r="G688" s="10">
        <v>31</v>
      </c>
      <c r="H688" s="10" t="s">
        <v>351</v>
      </c>
    </row>
    <row r="689" spans="5:8">
      <c r="E689" t="str">
        <f t="shared" si="10"/>
        <v>2</v>
      </c>
      <c r="G689" s="10">
        <v>31</v>
      </c>
      <c r="H689" s="10" t="s">
        <v>352</v>
      </c>
    </row>
    <row r="690" spans="5:8">
      <c r="E690" t="str">
        <f t="shared" si="10"/>
        <v>3</v>
      </c>
      <c r="G690" s="10">
        <v>31</v>
      </c>
      <c r="H690" s="10" t="s">
        <v>353</v>
      </c>
    </row>
    <row r="691" spans="5:8">
      <c r="E691" t="str">
        <f t="shared" si="10"/>
        <v>4</v>
      </c>
      <c r="G691" s="10">
        <v>31</v>
      </c>
      <c r="H691" s="10" t="s">
        <v>354</v>
      </c>
    </row>
    <row r="692" spans="5:8">
      <c r="E692" t="str">
        <f t="shared" si="10"/>
        <v>5</v>
      </c>
      <c r="G692" s="10">
        <v>31</v>
      </c>
      <c r="H692" s="10" t="s">
        <v>355</v>
      </c>
    </row>
    <row r="693" spans="5:8">
      <c r="E693" t="str">
        <f t="shared" si="10"/>
        <v>6</v>
      </c>
      <c r="G693" s="10">
        <v>31</v>
      </c>
      <c r="H693" s="10" t="s">
        <v>356</v>
      </c>
    </row>
    <row r="694" spans="5:8">
      <c r="E694" t="str">
        <f t="shared" si="10"/>
        <v>7</v>
      </c>
      <c r="G694" s="10">
        <v>31</v>
      </c>
      <c r="H694" s="10" t="s">
        <v>357</v>
      </c>
    </row>
    <row r="695" spans="5:8">
      <c r="E695" t="str">
        <f t="shared" si="10"/>
        <v>8</v>
      </c>
      <c r="G695" s="10">
        <v>31</v>
      </c>
      <c r="H695" s="10" t="s">
        <v>358</v>
      </c>
    </row>
    <row r="696" spans="5:8">
      <c r="E696" t="str">
        <f t="shared" si="10"/>
        <v>9</v>
      </c>
      <c r="G696" s="10">
        <v>31</v>
      </c>
      <c r="H696" s="10" t="s">
        <v>359</v>
      </c>
    </row>
    <row r="697" spans="5:8">
      <c r="E697" t="str">
        <f t="shared" si="10"/>
        <v>0</v>
      </c>
      <c r="G697" s="10">
        <v>31</v>
      </c>
      <c r="H697" s="10" t="s">
        <v>360</v>
      </c>
    </row>
    <row r="698" spans="5:8">
      <c r="E698" t="str">
        <f t="shared" si="10"/>
        <v>1</v>
      </c>
      <c r="G698" s="10">
        <v>31</v>
      </c>
      <c r="H698" s="10" t="s">
        <v>361</v>
      </c>
    </row>
    <row r="699" spans="5:8">
      <c r="E699" t="str">
        <f t="shared" si="10"/>
        <v>2</v>
      </c>
      <c r="G699" s="10">
        <v>31</v>
      </c>
      <c r="H699" s="10" t="s">
        <v>363</v>
      </c>
    </row>
    <row r="700" spans="5:8">
      <c r="E700" t="str">
        <f t="shared" si="10"/>
        <v>3</v>
      </c>
      <c r="G700" s="10">
        <v>31</v>
      </c>
      <c r="H700" s="10" t="s">
        <v>365</v>
      </c>
    </row>
    <row r="701" spans="5:8">
      <c r="E701" t="str">
        <f t="shared" si="10"/>
        <v>4</v>
      </c>
      <c r="G701" s="10">
        <v>31</v>
      </c>
      <c r="H701" s="10" t="s">
        <v>367</v>
      </c>
    </row>
    <row r="702" spans="5:8">
      <c r="E702" t="str">
        <f t="shared" si="10"/>
        <v>5</v>
      </c>
      <c r="G702" s="10">
        <v>31</v>
      </c>
      <c r="H702" s="10" t="s">
        <v>369</v>
      </c>
    </row>
    <row r="703" spans="5:8">
      <c r="E703" t="str">
        <f t="shared" si="10"/>
        <v>6</v>
      </c>
      <c r="G703" s="10">
        <v>31</v>
      </c>
      <c r="H703" s="10" t="s">
        <v>370</v>
      </c>
    </row>
    <row r="704" spans="5:8">
      <c r="E704" t="str">
        <f t="shared" si="10"/>
        <v>7</v>
      </c>
      <c r="G704" s="10">
        <v>31</v>
      </c>
      <c r="H704" s="10" t="s">
        <v>371</v>
      </c>
    </row>
    <row r="705" spans="5:8">
      <c r="E705" t="str">
        <f t="shared" si="10"/>
        <v>8</v>
      </c>
      <c r="G705" s="10">
        <v>31</v>
      </c>
      <c r="H705" s="10" t="s">
        <v>373</v>
      </c>
    </row>
    <row r="706" spans="5:8">
      <c r="E706" t="str">
        <f t="shared" si="10"/>
        <v>9</v>
      </c>
      <c r="G706" s="10">
        <v>31</v>
      </c>
      <c r="H706" s="10" t="s">
        <v>375</v>
      </c>
    </row>
    <row r="707" spans="5:8">
      <c r="E707" t="str">
        <f t="shared" si="10"/>
        <v>0</v>
      </c>
      <c r="G707" s="10">
        <v>31</v>
      </c>
      <c r="H707" s="10" t="s">
        <v>377</v>
      </c>
    </row>
    <row r="708" spans="5:8">
      <c r="E708" t="str">
        <f t="shared" ref="E708:E771" si="11">RIGHT(H708,1)</f>
        <v>1</v>
      </c>
      <c r="G708" s="10">
        <v>31</v>
      </c>
      <c r="H708" s="10" t="s">
        <v>379</v>
      </c>
    </row>
    <row r="709" spans="5:8">
      <c r="E709" t="str">
        <f t="shared" si="11"/>
        <v>2</v>
      </c>
      <c r="G709" s="10">
        <v>31</v>
      </c>
      <c r="H709" s="10" t="s">
        <v>381</v>
      </c>
    </row>
    <row r="710" spans="5:8">
      <c r="E710" t="str">
        <f t="shared" si="11"/>
        <v>3</v>
      </c>
      <c r="G710" s="10">
        <v>31</v>
      </c>
      <c r="H710" s="10" t="s">
        <v>383</v>
      </c>
    </row>
    <row r="711" spans="5:8">
      <c r="E711" t="str">
        <f t="shared" si="11"/>
        <v>4</v>
      </c>
      <c r="G711" s="10">
        <v>31</v>
      </c>
      <c r="H711" s="10" t="s">
        <v>385</v>
      </c>
    </row>
    <row r="712" spans="5:8">
      <c r="E712" t="str">
        <f t="shared" si="11"/>
        <v>5</v>
      </c>
      <c r="G712" s="10">
        <v>31</v>
      </c>
      <c r="H712" s="10" t="s">
        <v>387</v>
      </c>
    </row>
    <row r="713" spans="5:8">
      <c r="E713" t="str">
        <f t="shared" si="11"/>
        <v>6</v>
      </c>
      <c r="G713" s="10">
        <v>31</v>
      </c>
      <c r="H713" s="10" t="s">
        <v>389</v>
      </c>
    </row>
    <row r="714" spans="5:8">
      <c r="E714" t="str">
        <f t="shared" si="11"/>
        <v>7</v>
      </c>
      <c r="G714" s="10">
        <v>31</v>
      </c>
      <c r="H714" s="10" t="s">
        <v>391</v>
      </c>
    </row>
    <row r="715" spans="5:8">
      <c r="E715" t="str">
        <f t="shared" si="11"/>
        <v>8</v>
      </c>
      <c r="G715" s="10">
        <v>31</v>
      </c>
      <c r="H715" s="10" t="s">
        <v>393</v>
      </c>
    </row>
    <row r="716" spans="5:8">
      <c r="E716" t="str">
        <f t="shared" si="11"/>
        <v>9</v>
      </c>
      <c r="G716" s="10">
        <v>31</v>
      </c>
      <c r="H716" s="10" t="s">
        <v>395</v>
      </c>
    </row>
    <row r="717" spans="5:8">
      <c r="E717" t="str">
        <f t="shared" si="11"/>
        <v>0</v>
      </c>
      <c r="G717" s="10">
        <v>31</v>
      </c>
      <c r="H717" s="10" t="s">
        <v>397</v>
      </c>
    </row>
    <row r="718" spans="5:8">
      <c r="E718" t="str">
        <f t="shared" si="11"/>
        <v>1</v>
      </c>
      <c r="G718" s="10">
        <v>31</v>
      </c>
      <c r="H718" s="10" t="s">
        <v>399</v>
      </c>
    </row>
    <row r="719" spans="5:8">
      <c r="E719" t="str">
        <f t="shared" si="11"/>
        <v>2</v>
      </c>
      <c r="G719" s="10">
        <v>31</v>
      </c>
      <c r="H719" s="10" t="s">
        <v>400</v>
      </c>
    </row>
    <row r="720" spans="5:8">
      <c r="E720" t="str">
        <f t="shared" si="11"/>
        <v>9</v>
      </c>
      <c r="G720" s="10">
        <v>31</v>
      </c>
      <c r="H720" s="10" t="s">
        <v>401</v>
      </c>
    </row>
    <row r="721" spans="5:8">
      <c r="E721" t="str">
        <f t="shared" si="11"/>
        <v>2</v>
      </c>
      <c r="G721" s="10">
        <v>31</v>
      </c>
      <c r="H721" s="10" t="s">
        <v>402</v>
      </c>
    </row>
    <row r="722" spans="5:8">
      <c r="E722" t="str">
        <f t="shared" si="11"/>
        <v>8</v>
      </c>
      <c r="G722" s="10">
        <v>31</v>
      </c>
      <c r="H722" s="10" t="s">
        <v>404</v>
      </c>
    </row>
    <row r="723" spans="5:8">
      <c r="E723" t="str">
        <f t="shared" si="11"/>
        <v>9</v>
      </c>
      <c r="G723" s="10">
        <v>31</v>
      </c>
      <c r="H723" s="10" t="s">
        <v>405</v>
      </c>
    </row>
    <row r="724" spans="5:8">
      <c r="E724" t="str">
        <f t="shared" si="11"/>
        <v>8</v>
      </c>
      <c r="G724" s="10">
        <v>31</v>
      </c>
      <c r="H724" s="10" t="s">
        <v>406</v>
      </c>
    </row>
    <row r="725" spans="5:8">
      <c r="E725" t="str">
        <f t="shared" si="11"/>
        <v>9</v>
      </c>
      <c r="G725" s="10">
        <v>31</v>
      </c>
      <c r="H725" s="10" t="s">
        <v>407</v>
      </c>
    </row>
    <row r="726" spans="5:8">
      <c r="E726" t="str">
        <f t="shared" si="11"/>
        <v>1</v>
      </c>
      <c r="G726" s="10">
        <v>31</v>
      </c>
      <c r="H726" s="10" t="s">
        <v>408</v>
      </c>
    </row>
    <row r="727" spans="5:8">
      <c r="E727" t="str">
        <f t="shared" si="11"/>
        <v>1</v>
      </c>
      <c r="G727" s="10">
        <v>31</v>
      </c>
      <c r="H727" s="10" t="s">
        <v>410</v>
      </c>
    </row>
    <row r="728" spans="5:8">
      <c r="E728" t="str">
        <f t="shared" si="11"/>
        <v>2</v>
      </c>
      <c r="G728" s="10">
        <v>31</v>
      </c>
      <c r="H728" s="10" t="s">
        <v>411</v>
      </c>
    </row>
    <row r="729" spans="5:8">
      <c r="E729" t="str">
        <f t="shared" si="11"/>
        <v>3</v>
      </c>
      <c r="G729" s="10">
        <v>31</v>
      </c>
      <c r="H729" s="10" t="s">
        <v>412</v>
      </c>
    </row>
    <row r="730" spans="5:8">
      <c r="E730" t="str">
        <f t="shared" si="11"/>
        <v>4</v>
      </c>
      <c r="G730" s="10">
        <v>31</v>
      </c>
      <c r="H730" s="10" t="s">
        <v>413</v>
      </c>
    </row>
    <row r="731" spans="5:8">
      <c r="E731" t="str">
        <f t="shared" si="11"/>
        <v>5</v>
      </c>
      <c r="G731" s="10">
        <v>31</v>
      </c>
      <c r="H731" s="10" t="s">
        <v>414</v>
      </c>
    </row>
    <row r="732" spans="5:8">
      <c r="E732" t="str">
        <f t="shared" si="11"/>
        <v>6</v>
      </c>
      <c r="G732" s="10">
        <v>31</v>
      </c>
      <c r="H732" s="10" t="s">
        <v>415</v>
      </c>
    </row>
    <row r="733" spans="5:8">
      <c r="E733" t="str">
        <f t="shared" si="11"/>
        <v>1</v>
      </c>
      <c r="G733" s="10">
        <v>31</v>
      </c>
      <c r="H733" s="10" t="s">
        <v>416</v>
      </c>
    </row>
    <row r="734" spans="5:8">
      <c r="E734" t="str">
        <f t="shared" si="11"/>
        <v>2</v>
      </c>
      <c r="G734" s="10">
        <v>31</v>
      </c>
      <c r="H734" s="10" t="s">
        <v>417</v>
      </c>
    </row>
    <row r="735" spans="5:8">
      <c r="E735" t="str">
        <f t="shared" si="11"/>
        <v>8</v>
      </c>
      <c r="G735" s="10">
        <v>31</v>
      </c>
      <c r="H735" s="10" t="s">
        <v>418</v>
      </c>
    </row>
    <row r="736" spans="5:8">
      <c r="E736" t="str">
        <f t="shared" si="11"/>
        <v>9</v>
      </c>
      <c r="G736" s="10">
        <v>31</v>
      </c>
      <c r="H736" s="10" t="s">
        <v>420</v>
      </c>
    </row>
    <row r="737" spans="5:8">
      <c r="E737" t="str">
        <f t="shared" si="11"/>
        <v>8</v>
      </c>
      <c r="G737" s="10">
        <v>31</v>
      </c>
      <c r="H737" s="10" t="s">
        <v>422</v>
      </c>
    </row>
    <row r="738" spans="5:8">
      <c r="E738" t="str">
        <f t="shared" si="11"/>
        <v>9</v>
      </c>
      <c r="G738" s="10">
        <v>31</v>
      </c>
      <c r="H738" s="10" t="s">
        <v>423</v>
      </c>
    </row>
    <row r="739" spans="5:8">
      <c r="E739" t="str">
        <f t="shared" si="11"/>
        <v>8</v>
      </c>
      <c r="G739" s="10">
        <v>31</v>
      </c>
      <c r="H739" s="10" t="s">
        <v>424</v>
      </c>
    </row>
    <row r="740" spans="5:8">
      <c r="E740" t="str">
        <f t="shared" si="11"/>
        <v>9</v>
      </c>
      <c r="G740" s="10">
        <v>31</v>
      </c>
      <c r="H740" s="10" t="s">
        <v>425</v>
      </c>
    </row>
    <row r="741" spans="5:8">
      <c r="E741" t="str">
        <f t="shared" si="11"/>
        <v>1</v>
      </c>
      <c r="G741" s="10">
        <v>31</v>
      </c>
      <c r="H741" s="10" t="s">
        <v>426</v>
      </c>
    </row>
    <row r="742" spans="5:8">
      <c r="E742" t="str">
        <f t="shared" si="11"/>
        <v>2</v>
      </c>
      <c r="G742" s="10">
        <v>31</v>
      </c>
      <c r="H742" s="10" t="s">
        <v>427</v>
      </c>
    </row>
    <row r="743" spans="5:8">
      <c r="E743" t="str">
        <f t="shared" si="11"/>
        <v>3</v>
      </c>
      <c r="G743" s="10">
        <v>31</v>
      </c>
      <c r="H743" s="10" t="s">
        <v>428</v>
      </c>
    </row>
    <row r="744" spans="5:8">
      <c r="E744" t="str">
        <f t="shared" si="11"/>
        <v>4</v>
      </c>
      <c r="G744" s="10">
        <v>31</v>
      </c>
      <c r="H744" s="10" t="s">
        <v>429</v>
      </c>
    </row>
    <row r="745" spans="5:8">
      <c r="E745" t="str">
        <f t="shared" si="11"/>
        <v>8</v>
      </c>
      <c r="G745" s="10">
        <v>31</v>
      </c>
      <c r="H745" s="10" t="s">
        <v>430</v>
      </c>
    </row>
    <row r="746" spans="5:8">
      <c r="E746" t="str">
        <f t="shared" si="11"/>
        <v>9</v>
      </c>
      <c r="G746" s="10">
        <v>31</v>
      </c>
      <c r="H746" s="10" t="s">
        <v>431</v>
      </c>
    </row>
    <row r="747" spans="5:8">
      <c r="E747" t="str">
        <f t="shared" si="11"/>
        <v>8</v>
      </c>
      <c r="G747" s="10">
        <v>31</v>
      </c>
      <c r="H747" s="10" t="s">
        <v>432</v>
      </c>
    </row>
    <row r="748" spans="5:8">
      <c r="E748" t="str">
        <f t="shared" si="11"/>
        <v>9</v>
      </c>
      <c r="G748" s="10">
        <v>31</v>
      </c>
      <c r="H748" s="10" t="s">
        <v>434</v>
      </c>
    </row>
    <row r="749" spans="5:8">
      <c r="E749" t="str">
        <f t="shared" si="11"/>
        <v>1</v>
      </c>
      <c r="G749" s="10">
        <v>31</v>
      </c>
      <c r="H749" s="10" t="s">
        <v>435</v>
      </c>
    </row>
    <row r="750" spans="5:8">
      <c r="E750" t="str">
        <f t="shared" si="11"/>
        <v>1</v>
      </c>
      <c r="G750" s="10">
        <v>31</v>
      </c>
      <c r="H750" s="10" t="s">
        <v>436</v>
      </c>
    </row>
    <row r="751" spans="5:8">
      <c r="E751" t="str">
        <f t="shared" si="11"/>
        <v>2</v>
      </c>
      <c r="G751" s="10">
        <v>31</v>
      </c>
      <c r="H751" s="10" t="s">
        <v>437</v>
      </c>
    </row>
    <row r="752" spans="5:8">
      <c r="E752" t="str">
        <f t="shared" si="11"/>
        <v>3</v>
      </c>
      <c r="G752" s="10">
        <v>31</v>
      </c>
      <c r="H752" s="10" t="s">
        <v>438</v>
      </c>
    </row>
    <row r="753" spans="5:8">
      <c r="E753" t="str">
        <f t="shared" si="11"/>
        <v>4</v>
      </c>
      <c r="G753" s="10">
        <v>31</v>
      </c>
      <c r="H753" s="10" t="s">
        <v>439</v>
      </c>
    </row>
    <row r="754" spans="5:8">
      <c r="E754" t="str">
        <f t="shared" si="11"/>
        <v>5</v>
      </c>
      <c r="G754" s="10">
        <v>31</v>
      </c>
      <c r="H754" s="10" t="s">
        <v>440</v>
      </c>
    </row>
    <row r="755" spans="5:8">
      <c r="E755" t="str">
        <f t="shared" si="11"/>
        <v>9</v>
      </c>
      <c r="G755" s="10">
        <v>31</v>
      </c>
      <c r="H755" s="10" t="s">
        <v>441</v>
      </c>
    </row>
    <row r="756" spans="5:8">
      <c r="E756" t="str">
        <f t="shared" si="11"/>
        <v>1</v>
      </c>
      <c r="G756" s="10">
        <v>31</v>
      </c>
      <c r="H756" s="10" t="s">
        <v>442</v>
      </c>
    </row>
    <row r="757" spans="5:8">
      <c r="E757" t="str">
        <f t="shared" si="11"/>
        <v>1</v>
      </c>
      <c r="G757" s="10">
        <v>31</v>
      </c>
      <c r="H757" s="10" t="s">
        <v>444</v>
      </c>
    </row>
    <row r="758" spans="5:8">
      <c r="E758" t="str">
        <f t="shared" si="11"/>
        <v>3</v>
      </c>
      <c r="G758" s="10">
        <v>31</v>
      </c>
      <c r="H758" s="10" t="s">
        <v>445</v>
      </c>
    </row>
    <row r="759" spans="5:8">
      <c r="E759" t="str">
        <f t="shared" si="11"/>
        <v>4</v>
      </c>
      <c r="G759" s="10">
        <v>31</v>
      </c>
      <c r="H759" s="10" t="s">
        <v>446</v>
      </c>
    </row>
    <row r="760" spans="5:8">
      <c r="E760" t="str">
        <f t="shared" si="11"/>
        <v>5</v>
      </c>
      <c r="G760" s="10">
        <v>31</v>
      </c>
      <c r="H760" s="10" t="s">
        <v>448</v>
      </c>
    </row>
    <row r="761" spans="5:8">
      <c r="E761" t="str">
        <f t="shared" si="11"/>
        <v>6</v>
      </c>
      <c r="G761" s="10">
        <v>31</v>
      </c>
      <c r="H761" s="10" t="s">
        <v>450</v>
      </c>
    </row>
    <row r="762" spans="5:8">
      <c r="E762" t="str">
        <f t="shared" si="11"/>
        <v>7</v>
      </c>
      <c r="G762" s="10">
        <v>31</v>
      </c>
      <c r="H762" s="10" t="s">
        <v>451</v>
      </c>
    </row>
    <row r="763" spans="5:8">
      <c r="E763" t="str">
        <f t="shared" si="11"/>
        <v>8</v>
      </c>
      <c r="G763" s="10">
        <v>31</v>
      </c>
      <c r="H763" s="10" t="s">
        <v>452</v>
      </c>
    </row>
    <row r="764" spans="5:8">
      <c r="E764" t="str">
        <f t="shared" si="11"/>
        <v>9</v>
      </c>
      <c r="G764" s="10">
        <v>31</v>
      </c>
      <c r="H764" s="10" t="s">
        <v>453</v>
      </c>
    </row>
    <row r="765" spans="5:8">
      <c r="E765" t="str">
        <f t="shared" si="11"/>
        <v>0</v>
      </c>
      <c r="G765" s="10">
        <v>31</v>
      </c>
      <c r="H765" s="10" t="s">
        <v>454</v>
      </c>
    </row>
    <row r="766" spans="5:8">
      <c r="E766" t="str">
        <f t="shared" si="11"/>
        <v>1</v>
      </c>
      <c r="G766" s="10">
        <v>31</v>
      </c>
      <c r="H766" s="10" t="s">
        <v>455</v>
      </c>
    </row>
    <row r="767" spans="5:8">
      <c r="E767" t="str">
        <f t="shared" si="11"/>
        <v>2</v>
      </c>
      <c r="G767" s="10">
        <v>31</v>
      </c>
      <c r="H767" s="10" t="s">
        <v>457</v>
      </c>
    </row>
    <row r="768" spans="5:8">
      <c r="E768" t="str">
        <f t="shared" si="11"/>
        <v>3</v>
      </c>
      <c r="G768" s="10">
        <v>31</v>
      </c>
      <c r="H768" s="10" t="s">
        <v>458</v>
      </c>
    </row>
    <row r="769" spans="5:8">
      <c r="E769" t="str">
        <f t="shared" si="11"/>
        <v>4</v>
      </c>
      <c r="G769" s="10">
        <v>31</v>
      </c>
      <c r="H769" s="10" t="s">
        <v>460</v>
      </c>
    </row>
    <row r="770" spans="5:8">
      <c r="E770" t="str">
        <f t="shared" si="11"/>
        <v>5</v>
      </c>
      <c r="G770" s="10">
        <v>31</v>
      </c>
      <c r="H770" s="10" t="s">
        <v>461</v>
      </c>
    </row>
    <row r="771" spans="5:8">
      <c r="E771" t="str">
        <f t="shared" si="11"/>
        <v>6</v>
      </c>
      <c r="G771" s="10">
        <v>31</v>
      </c>
      <c r="H771" s="10" t="s">
        <v>462</v>
      </c>
    </row>
    <row r="772" spans="5:8">
      <c r="E772" t="str">
        <f t="shared" ref="E772:E835" si="12">RIGHT(H772,1)</f>
        <v>7</v>
      </c>
      <c r="G772" s="10">
        <v>31</v>
      </c>
      <c r="H772" s="10" t="s">
        <v>463</v>
      </c>
    </row>
    <row r="773" spans="5:8">
      <c r="E773" t="str">
        <f t="shared" si="12"/>
        <v>8</v>
      </c>
      <c r="G773" s="10">
        <v>31</v>
      </c>
      <c r="H773" s="10" t="s">
        <v>464</v>
      </c>
    </row>
    <row r="774" spans="5:8">
      <c r="E774" t="str">
        <f t="shared" si="12"/>
        <v>9</v>
      </c>
      <c r="G774" s="10">
        <v>31</v>
      </c>
      <c r="H774" s="10" t="s">
        <v>465</v>
      </c>
    </row>
    <row r="775" spans="5:8">
      <c r="E775" t="str">
        <f t="shared" si="12"/>
        <v>1</v>
      </c>
      <c r="G775" s="10">
        <v>31</v>
      </c>
      <c r="H775" s="10" t="s">
        <v>466</v>
      </c>
    </row>
    <row r="776" spans="5:8">
      <c r="E776" t="str">
        <f t="shared" si="12"/>
        <v>5</v>
      </c>
      <c r="G776" s="10">
        <v>31</v>
      </c>
      <c r="H776" s="10" t="s">
        <v>467</v>
      </c>
    </row>
    <row r="777" spans="5:8">
      <c r="E777" t="str">
        <f t="shared" si="12"/>
        <v>6</v>
      </c>
      <c r="G777" s="10">
        <v>31</v>
      </c>
      <c r="H777" s="10" t="s">
        <v>468</v>
      </c>
    </row>
    <row r="778" spans="5:8">
      <c r="E778" t="str">
        <f t="shared" si="12"/>
        <v>7</v>
      </c>
      <c r="G778" s="10">
        <v>31</v>
      </c>
      <c r="H778" s="10" t="s">
        <v>469</v>
      </c>
    </row>
    <row r="779" spans="5:8">
      <c r="E779" t="str">
        <f t="shared" si="12"/>
        <v>9</v>
      </c>
      <c r="G779" s="10">
        <v>31</v>
      </c>
      <c r="H779" s="10" t="s">
        <v>470</v>
      </c>
    </row>
    <row r="780" spans="5:8">
      <c r="E780" t="str">
        <f t="shared" si="12"/>
        <v>2</v>
      </c>
      <c r="G780" s="10">
        <v>41</v>
      </c>
      <c r="H780" s="10">
        <v>225012</v>
      </c>
    </row>
    <row r="781" spans="5:8">
      <c r="E781" t="str">
        <f t="shared" si="12"/>
        <v>2</v>
      </c>
      <c r="G781" s="10">
        <v>41</v>
      </c>
      <c r="H781" s="10">
        <v>226012</v>
      </c>
    </row>
    <row r="782" spans="5:8">
      <c r="E782" t="str">
        <f t="shared" si="12"/>
        <v>2</v>
      </c>
      <c r="G782" s="10">
        <v>41</v>
      </c>
      <c r="H782" s="10">
        <v>227012</v>
      </c>
    </row>
    <row r="783" spans="5:8">
      <c r="E783" t="str">
        <f t="shared" si="12"/>
        <v>1</v>
      </c>
      <c r="G783" s="10">
        <v>41</v>
      </c>
      <c r="H783" s="10">
        <v>228011</v>
      </c>
    </row>
    <row r="784" spans="5:8">
      <c r="E784" t="str">
        <f t="shared" si="12"/>
        <v>2</v>
      </c>
      <c r="G784" s="10">
        <v>41</v>
      </c>
      <c r="H784" s="10">
        <v>230012</v>
      </c>
    </row>
    <row r="785" spans="5:8">
      <c r="E785" t="str">
        <f t="shared" si="12"/>
        <v>2</v>
      </c>
      <c r="G785" s="10">
        <v>41</v>
      </c>
      <c r="H785" s="10">
        <v>231012</v>
      </c>
    </row>
    <row r="786" spans="5:8">
      <c r="E786" t="str">
        <f t="shared" si="12"/>
        <v>2</v>
      </c>
      <c r="G786" s="10">
        <v>41</v>
      </c>
      <c r="H786" s="10">
        <v>232012</v>
      </c>
    </row>
    <row r="787" spans="5:8">
      <c r="E787" t="str">
        <f t="shared" si="12"/>
        <v>2</v>
      </c>
      <c r="G787" s="10">
        <v>41</v>
      </c>
      <c r="H787" s="10">
        <v>233012</v>
      </c>
    </row>
    <row r="788" spans="5:8">
      <c r="E788" t="str">
        <f t="shared" si="12"/>
        <v>2</v>
      </c>
      <c r="G788" s="10">
        <v>41</v>
      </c>
      <c r="H788" s="10">
        <v>251012</v>
      </c>
    </row>
    <row r="789" spans="5:8">
      <c r="E789" t="str">
        <f t="shared" si="12"/>
        <v>2</v>
      </c>
      <c r="G789" s="10">
        <v>41</v>
      </c>
      <c r="H789" s="10">
        <v>253012</v>
      </c>
    </row>
    <row r="790" spans="5:8">
      <c r="E790" t="str">
        <f t="shared" si="12"/>
        <v>1</v>
      </c>
      <c r="G790" s="10">
        <v>41</v>
      </c>
      <c r="H790" s="10">
        <v>307011</v>
      </c>
    </row>
    <row r="791" spans="5:8">
      <c r="E791" t="str">
        <f t="shared" si="12"/>
        <v>1</v>
      </c>
      <c r="G791" s="10">
        <v>41</v>
      </c>
      <c r="H791" s="10">
        <v>701011</v>
      </c>
    </row>
    <row r="792" spans="5:8">
      <c r="E792" t="str">
        <f t="shared" si="12"/>
        <v>1</v>
      </c>
      <c r="G792" s="10">
        <v>41</v>
      </c>
      <c r="H792" s="10">
        <v>702011</v>
      </c>
    </row>
    <row r="793" spans="5:8">
      <c r="E793" t="str">
        <f t="shared" si="12"/>
        <v>1</v>
      </c>
      <c r="G793" s="10">
        <v>41</v>
      </c>
      <c r="H793" s="10">
        <v>703011</v>
      </c>
    </row>
    <row r="794" spans="5:8">
      <c r="E794" t="str">
        <f t="shared" si="12"/>
        <v>1</v>
      </c>
      <c r="G794" s="10">
        <v>41</v>
      </c>
      <c r="H794" s="10">
        <v>704011</v>
      </c>
    </row>
    <row r="795" spans="5:8">
      <c r="E795" t="str">
        <f t="shared" si="12"/>
        <v>1</v>
      </c>
      <c r="G795" s="10">
        <v>41</v>
      </c>
      <c r="H795" s="10">
        <v>704041</v>
      </c>
    </row>
    <row r="796" spans="5:8">
      <c r="E796" t="str">
        <f t="shared" si="12"/>
        <v>1</v>
      </c>
      <c r="G796" s="10">
        <v>41</v>
      </c>
      <c r="H796" s="10">
        <v>704051</v>
      </c>
    </row>
    <row r="797" spans="5:8">
      <c r="E797" t="str">
        <f t="shared" si="12"/>
        <v>1</v>
      </c>
      <c r="G797" s="10">
        <v>41</v>
      </c>
      <c r="H797" s="10">
        <v>705011</v>
      </c>
    </row>
    <row r="798" spans="5:8">
      <c r="E798" t="str">
        <f t="shared" si="12"/>
        <v>1</v>
      </c>
      <c r="G798" s="10">
        <v>41</v>
      </c>
      <c r="H798" s="10">
        <v>706011</v>
      </c>
    </row>
    <row r="799" spans="5:8">
      <c r="E799" t="str">
        <f t="shared" si="12"/>
        <v>1</v>
      </c>
      <c r="G799" s="10">
        <v>41</v>
      </c>
      <c r="H799" s="10">
        <v>707011</v>
      </c>
    </row>
    <row r="800" spans="5:8">
      <c r="E800" t="str">
        <f t="shared" si="12"/>
        <v>1</v>
      </c>
      <c r="G800" s="10">
        <v>41</v>
      </c>
      <c r="H800" s="10">
        <v>707021</v>
      </c>
    </row>
    <row r="801" spans="5:8">
      <c r="E801" t="str">
        <f t="shared" si="12"/>
        <v>1</v>
      </c>
      <c r="G801" s="10">
        <v>41</v>
      </c>
      <c r="H801" s="10">
        <v>708011</v>
      </c>
    </row>
    <row r="802" spans="5:8">
      <c r="E802" t="str">
        <f t="shared" si="12"/>
        <v>1</v>
      </c>
      <c r="G802" s="10">
        <v>41</v>
      </c>
      <c r="H802" s="10">
        <v>709011</v>
      </c>
    </row>
    <row r="803" spans="5:8">
      <c r="E803" t="str">
        <f t="shared" si="12"/>
        <v>1</v>
      </c>
      <c r="G803" s="10">
        <v>41</v>
      </c>
      <c r="H803" s="10">
        <v>710011</v>
      </c>
    </row>
    <row r="804" spans="5:8">
      <c r="E804" t="str">
        <f t="shared" si="12"/>
        <v>1</v>
      </c>
      <c r="G804" s="10">
        <v>41</v>
      </c>
      <c r="H804" s="10">
        <v>711011</v>
      </c>
    </row>
    <row r="805" spans="5:8">
      <c r="E805" t="str">
        <f t="shared" si="12"/>
        <v>1</v>
      </c>
      <c r="G805" s="10">
        <v>41</v>
      </c>
      <c r="H805" s="10">
        <v>712011</v>
      </c>
    </row>
    <row r="806" spans="5:8">
      <c r="E806" t="str">
        <f t="shared" si="12"/>
        <v>1</v>
      </c>
      <c r="G806" s="10">
        <v>41</v>
      </c>
      <c r="H806" s="10">
        <v>712021</v>
      </c>
    </row>
    <row r="807" spans="5:8">
      <c r="E807" t="str">
        <f t="shared" si="12"/>
        <v>1</v>
      </c>
      <c r="G807" s="10">
        <v>41</v>
      </c>
      <c r="H807" s="10">
        <v>712041</v>
      </c>
    </row>
    <row r="808" spans="5:8">
      <c r="E808" t="str">
        <f t="shared" si="12"/>
        <v>1</v>
      </c>
      <c r="G808" s="10">
        <v>41</v>
      </c>
      <c r="H808" s="10">
        <v>712051</v>
      </c>
    </row>
    <row r="809" spans="5:8">
      <c r="E809" t="str">
        <f t="shared" si="12"/>
        <v>1</v>
      </c>
      <c r="G809" s="10">
        <v>41</v>
      </c>
      <c r="H809" s="10">
        <v>713011</v>
      </c>
    </row>
    <row r="810" spans="5:8">
      <c r="E810" t="str">
        <f t="shared" si="12"/>
        <v>1</v>
      </c>
      <c r="G810" s="10">
        <v>41</v>
      </c>
      <c r="H810" s="10">
        <v>714011</v>
      </c>
    </row>
    <row r="811" spans="5:8">
      <c r="E811" t="str">
        <f t="shared" si="12"/>
        <v>1</v>
      </c>
      <c r="G811" s="10">
        <v>41</v>
      </c>
      <c r="H811" s="10">
        <v>714041</v>
      </c>
    </row>
    <row r="812" spans="5:8">
      <c r="E812" t="str">
        <f t="shared" si="12"/>
        <v>1</v>
      </c>
      <c r="G812" s="10">
        <v>41</v>
      </c>
      <c r="H812" s="10">
        <v>714051</v>
      </c>
    </row>
    <row r="813" spans="5:8">
      <c r="E813" t="str">
        <f t="shared" si="12"/>
        <v>1</v>
      </c>
      <c r="G813" s="10">
        <v>41</v>
      </c>
      <c r="H813" s="10">
        <v>714091</v>
      </c>
    </row>
    <row r="814" spans="5:8">
      <c r="E814" t="str">
        <f t="shared" si="12"/>
        <v>1</v>
      </c>
      <c r="G814" s="10">
        <v>41</v>
      </c>
      <c r="H814" s="10">
        <v>715011</v>
      </c>
    </row>
    <row r="815" spans="5:8">
      <c r="E815" t="str">
        <f t="shared" si="12"/>
        <v>1</v>
      </c>
      <c r="G815" s="10">
        <v>41</v>
      </c>
      <c r="H815" s="10">
        <v>715031</v>
      </c>
    </row>
    <row r="816" spans="5:8">
      <c r="E816" t="str">
        <f t="shared" si="12"/>
        <v>1</v>
      </c>
      <c r="G816" s="10">
        <v>41</v>
      </c>
      <c r="H816" s="10">
        <v>716011</v>
      </c>
    </row>
    <row r="817" spans="5:8">
      <c r="E817" t="str">
        <f t="shared" si="12"/>
        <v>1</v>
      </c>
      <c r="G817" s="10">
        <v>41</v>
      </c>
      <c r="H817" s="10">
        <v>717011</v>
      </c>
    </row>
    <row r="818" spans="5:8">
      <c r="E818" t="str">
        <f t="shared" si="12"/>
        <v>1</v>
      </c>
      <c r="G818" s="10">
        <v>41</v>
      </c>
      <c r="H818" s="10">
        <v>717141</v>
      </c>
    </row>
    <row r="819" spans="5:8">
      <c r="E819" t="str">
        <f t="shared" si="12"/>
        <v>1</v>
      </c>
      <c r="G819" s="10">
        <v>41</v>
      </c>
      <c r="H819" s="10">
        <v>717151</v>
      </c>
    </row>
    <row r="820" spans="5:8">
      <c r="E820" t="str">
        <f t="shared" si="12"/>
        <v>1</v>
      </c>
      <c r="G820" s="10">
        <v>41</v>
      </c>
      <c r="H820" s="10">
        <v>717321</v>
      </c>
    </row>
    <row r="821" spans="5:8">
      <c r="E821" t="str">
        <f t="shared" si="12"/>
        <v>1</v>
      </c>
      <c r="G821" s="10">
        <v>41</v>
      </c>
      <c r="H821" s="10">
        <v>717511</v>
      </c>
    </row>
    <row r="822" spans="5:8">
      <c r="E822" t="str">
        <f t="shared" si="12"/>
        <v>1</v>
      </c>
      <c r="G822" s="10">
        <v>41</v>
      </c>
      <c r="H822" s="10">
        <v>718011</v>
      </c>
    </row>
    <row r="823" spans="5:8">
      <c r="E823" t="str">
        <f t="shared" si="12"/>
        <v>1</v>
      </c>
      <c r="G823" s="10">
        <v>41</v>
      </c>
      <c r="H823" s="10">
        <v>719011</v>
      </c>
    </row>
    <row r="824" spans="5:8">
      <c r="E824" t="str">
        <f t="shared" si="12"/>
        <v>1</v>
      </c>
      <c r="G824" s="10">
        <v>41</v>
      </c>
      <c r="H824" s="10">
        <v>719811</v>
      </c>
    </row>
    <row r="825" spans="5:8">
      <c r="E825" t="str">
        <f t="shared" si="12"/>
        <v>1</v>
      </c>
      <c r="G825" s="10">
        <v>41</v>
      </c>
      <c r="H825" s="10">
        <v>719901</v>
      </c>
    </row>
    <row r="826" spans="5:8">
      <c r="E826" t="str">
        <f t="shared" si="12"/>
        <v>2</v>
      </c>
      <c r="G826" s="10">
        <v>41</v>
      </c>
      <c r="H826" s="10">
        <v>720012</v>
      </c>
    </row>
    <row r="827" spans="5:8">
      <c r="E827" t="str">
        <f t="shared" si="12"/>
        <v>2</v>
      </c>
      <c r="G827" s="10">
        <v>41</v>
      </c>
      <c r="H827" s="10">
        <v>720062</v>
      </c>
    </row>
    <row r="828" spans="5:8">
      <c r="E828" t="str">
        <f t="shared" si="12"/>
        <v>2</v>
      </c>
      <c r="G828" s="10">
        <v>41</v>
      </c>
      <c r="H828" s="10">
        <v>720082</v>
      </c>
    </row>
    <row r="829" spans="5:8">
      <c r="E829" t="str">
        <f t="shared" si="12"/>
        <v>1</v>
      </c>
      <c r="G829" s="10">
        <v>41</v>
      </c>
      <c r="H829" s="10">
        <v>721011</v>
      </c>
    </row>
    <row r="830" spans="5:8">
      <c r="E830" t="str">
        <f t="shared" si="12"/>
        <v>2</v>
      </c>
      <c r="G830" s="10">
        <v>41</v>
      </c>
      <c r="H830" s="10">
        <v>722012</v>
      </c>
    </row>
    <row r="831" spans="5:8">
      <c r="E831" t="str">
        <f t="shared" si="12"/>
        <v>2</v>
      </c>
      <c r="G831" s="10">
        <v>41</v>
      </c>
      <c r="H831" s="10">
        <v>723012</v>
      </c>
    </row>
    <row r="832" spans="5:8">
      <c r="E832" t="str">
        <f t="shared" si="12"/>
        <v>1</v>
      </c>
      <c r="G832" s="10">
        <v>41</v>
      </c>
      <c r="H832" s="10">
        <v>724011</v>
      </c>
    </row>
    <row r="833" spans="5:8">
      <c r="E833" t="str">
        <f t="shared" si="12"/>
        <v>2</v>
      </c>
      <c r="G833" s="10">
        <v>41</v>
      </c>
      <c r="H833" s="10">
        <v>725012</v>
      </c>
    </row>
    <row r="834" spans="5:8">
      <c r="E834" t="str">
        <f t="shared" si="12"/>
        <v>2</v>
      </c>
      <c r="G834" s="10">
        <v>41</v>
      </c>
      <c r="H834" s="10">
        <v>726012</v>
      </c>
    </row>
    <row r="835" spans="5:8">
      <c r="E835" t="str">
        <f t="shared" si="12"/>
        <v>2</v>
      </c>
      <c r="G835" s="10">
        <v>41</v>
      </c>
      <c r="H835" s="10">
        <v>727012</v>
      </c>
    </row>
    <row r="836" spans="5:8">
      <c r="E836" t="str">
        <f t="shared" ref="E836:E899" si="13">RIGHT(H836,1)</f>
        <v>2</v>
      </c>
      <c r="G836" s="10">
        <v>41</v>
      </c>
      <c r="H836" s="10">
        <v>728012</v>
      </c>
    </row>
    <row r="837" spans="5:8">
      <c r="E837" t="str">
        <f t="shared" si="13"/>
        <v>2</v>
      </c>
      <c r="G837" s="10">
        <v>41</v>
      </c>
      <c r="H837" s="10">
        <v>729012</v>
      </c>
    </row>
    <row r="838" spans="5:8">
      <c r="E838" t="str">
        <f t="shared" si="13"/>
        <v>2</v>
      </c>
      <c r="G838" s="10">
        <v>41</v>
      </c>
      <c r="H838" s="10">
        <v>729022</v>
      </c>
    </row>
    <row r="839" spans="5:8">
      <c r="E839" t="str">
        <f t="shared" si="13"/>
        <v>2</v>
      </c>
      <c r="G839" s="10">
        <v>41</v>
      </c>
      <c r="H839" s="10">
        <v>729032</v>
      </c>
    </row>
    <row r="840" spans="5:8">
      <c r="E840" t="str">
        <f t="shared" si="13"/>
        <v>2</v>
      </c>
      <c r="G840" s="10">
        <v>41</v>
      </c>
      <c r="H840" s="10">
        <v>730012</v>
      </c>
    </row>
    <row r="841" spans="5:8">
      <c r="E841" t="str">
        <f t="shared" si="13"/>
        <v>2</v>
      </c>
      <c r="G841" s="10">
        <v>41</v>
      </c>
      <c r="H841" s="10">
        <v>731012</v>
      </c>
    </row>
    <row r="842" spans="5:8">
      <c r="E842" t="str">
        <f t="shared" si="13"/>
        <v>2</v>
      </c>
      <c r="G842" s="10">
        <v>41</v>
      </c>
      <c r="H842" s="10">
        <v>731022</v>
      </c>
    </row>
    <row r="843" spans="5:8">
      <c r="E843" t="str">
        <f t="shared" si="13"/>
        <v>2</v>
      </c>
      <c r="G843" s="10">
        <v>41</v>
      </c>
      <c r="H843" s="10">
        <v>732012</v>
      </c>
    </row>
    <row r="844" spans="5:8">
      <c r="E844" t="str">
        <f t="shared" si="13"/>
        <v>2</v>
      </c>
      <c r="G844" s="10">
        <v>41</v>
      </c>
      <c r="H844" s="10">
        <v>732032</v>
      </c>
    </row>
    <row r="845" spans="5:8">
      <c r="E845" t="str">
        <f t="shared" si="13"/>
        <v>2</v>
      </c>
      <c r="G845" s="10">
        <v>41</v>
      </c>
      <c r="H845" s="10">
        <v>733012</v>
      </c>
    </row>
    <row r="846" spans="5:8">
      <c r="E846" t="str">
        <f t="shared" si="13"/>
        <v>2</v>
      </c>
      <c r="G846" s="10">
        <v>41</v>
      </c>
      <c r="H846" s="10">
        <v>734012</v>
      </c>
    </row>
    <row r="847" spans="5:8">
      <c r="E847" t="str">
        <f t="shared" si="13"/>
        <v>2</v>
      </c>
      <c r="G847" s="10">
        <v>41</v>
      </c>
      <c r="H847" s="10">
        <v>734022</v>
      </c>
    </row>
    <row r="848" spans="5:8">
      <c r="E848" t="str">
        <f t="shared" si="13"/>
        <v>2</v>
      </c>
      <c r="G848" s="10">
        <v>41</v>
      </c>
      <c r="H848" s="10">
        <v>734032</v>
      </c>
    </row>
    <row r="849" spans="5:8">
      <c r="E849" t="str">
        <f t="shared" si="13"/>
        <v>2</v>
      </c>
      <c r="G849" s="10">
        <v>41</v>
      </c>
      <c r="H849" s="10">
        <v>734042</v>
      </c>
    </row>
    <row r="850" spans="5:8">
      <c r="E850" t="str">
        <f t="shared" si="13"/>
        <v>2</v>
      </c>
      <c r="G850" s="10">
        <v>41</v>
      </c>
      <c r="H850" s="10">
        <v>735012</v>
      </c>
    </row>
    <row r="851" spans="5:8">
      <c r="E851" t="str">
        <f t="shared" si="13"/>
        <v>2</v>
      </c>
      <c r="G851" s="10">
        <v>41</v>
      </c>
      <c r="H851" s="10">
        <v>736012</v>
      </c>
    </row>
    <row r="852" spans="5:8">
      <c r="E852" t="str">
        <f t="shared" si="13"/>
        <v>2</v>
      </c>
      <c r="G852" s="10">
        <v>41</v>
      </c>
      <c r="H852" s="10">
        <v>737012</v>
      </c>
    </row>
    <row r="853" spans="5:8">
      <c r="E853" t="str">
        <f t="shared" si="13"/>
        <v>2</v>
      </c>
      <c r="G853" s="10">
        <v>41</v>
      </c>
      <c r="H853" s="10">
        <v>737902</v>
      </c>
    </row>
    <row r="854" spans="5:8">
      <c r="E854" t="str">
        <f t="shared" si="13"/>
        <v>1</v>
      </c>
      <c r="G854" s="10">
        <v>41</v>
      </c>
      <c r="H854" s="10" t="s">
        <v>166</v>
      </c>
    </row>
    <row r="855" spans="5:8">
      <c r="E855" t="str">
        <f t="shared" si="13"/>
        <v>2</v>
      </c>
      <c r="G855" s="10">
        <v>41</v>
      </c>
      <c r="H855" s="10" t="s">
        <v>168</v>
      </c>
    </row>
    <row r="856" spans="5:8">
      <c r="E856" t="str">
        <f t="shared" si="13"/>
        <v>3</v>
      </c>
      <c r="G856" s="10">
        <v>41</v>
      </c>
      <c r="H856" s="10" t="s">
        <v>170</v>
      </c>
    </row>
    <row r="857" spans="5:8">
      <c r="E857" t="str">
        <f t="shared" si="13"/>
        <v>2</v>
      </c>
      <c r="G857" s="10">
        <v>41</v>
      </c>
      <c r="H857" s="10" t="s">
        <v>172</v>
      </c>
    </row>
    <row r="858" spans="5:8">
      <c r="E858" t="str">
        <f t="shared" si="13"/>
        <v>4</v>
      </c>
      <c r="G858" s="10">
        <v>41</v>
      </c>
      <c r="H858" s="10" t="s">
        <v>174</v>
      </c>
    </row>
    <row r="859" spans="5:8">
      <c r="E859" t="str">
        <f t="shared" si="13"/>
        <v>5</v>
      </c>
      <c r="G859" s="10">
        <v>41</v>
      </c>
      <c r="H859" s="10" t="s">
        <v>176</v>
      </c>
    </row>
    <row r="860" spans="5:8">
      <c r="E860" t="str">
        <f t="shared" si="13"/>
        <v>8</v>
      </c>
      <c r="G860" s="10">
        <v>41</v>
      </c>
      <c r="H860" s="10" t="s">
        <v>178</v>
      </c>
    </row>
    <row r="861" spans="5:8">
      <c r="E861" t="str">
        <f t="shared" si="13"/>
        <v>9</v>
      </c>
      <c r="G861" s="10">
        <v>41</v>
      </c>
      <c r="H861" s="10" t="s">
        <v>180</v>
      </c>
    </row>
    <row r="862" spans="5:8">
      <c r="E862" t="str">
        <f t="shared" si="13"/>
        <v>8</v>
      </c>
      <c r="G862" s="10">
        <v>41</v>
      </c>
      <c r="H862" s="10" t="s">
        <v>182</v>
      </c>
    </row>
    <row r="863" spans="5:8">
      <c r="E863" t="str">
        <f t="shared" si="13"/>
        <v>9</v>
      </c>
      <c r="G863" s="10">
        <v>41</v>
      </c>
      <c r="H863" s="10" t="s">
        <v>184</v>
      </c>
    </row>
    <row r="864" spans="5:8">
      <c r="E864" t="str">
        <f t="shared" si="13"/>
        <v>1</v>
      </c>
      <c r="G864" s="10">
        <v>41</v>
      </c>
      <c r="H864" s="10" t="s">
        <v>186</v>
      </c>
    </row>
    <row r="865" spans="5:8">
      <c r="E865" t="str">
        <f t="shared" si="13"/>
        <v>2</v>
      </c>
      <c r="G865" s="10">
        <v>41</v>
      </c>
      <c r="H865" s="10" t="s">
        <v>188</v>
      </c>
    </row>
    <row r="866" spans="5:8">
      <c r="E866" t="str">
        <f t="shared" si="13"/>
        <v>3</v>
      </c>
      <c r="G866" s="10">
        <v>41</v>
      </c>
      <c r="H866" s="10" t="s">
        <v>190</v>
      </c>
    </row>
    <row r="867" spans="5:8">
      <c r="E867" t="str">
        <f t="shared" si="13"/>
        <v>4</v>
      </c>
      <c r="G867" s="10">
        <v>41</v>
      </c>
      <c r="H867" s="10" t="s">
        <v>192</v>
      </c>
    </row>
    <row r="868" spans="5:8">
      <c r="E868" t="str">
        <f t="shared" si="13"/>
        <v>5</v>
      </c>
      <c r="G868" s="10">
        <v>41</v>
      </c>
      <c r="H868" s="10" t="s">
        <v>194</v>
      </c>
    </row>
    <row r="869" spans="5:8">
      <c r="E869" t="str">
        <f t="shared" si="13"/>
        <v>0</v>
      </c>
      <c r="G869" s="10">
        <v>41</v>
      </c>
      <c r="H869" s="10" t="s">
        <v>196</v>
      </c>
    </row>
    <row r="870" spans="5:8">
      <c r="E870" t="str">
        <f t="shared" si="13"/>
        <v>9</v>
      </c>
      <c r="G870" s="10">
        <v>41</v>
      </c>
      <c r="H870" s="10" t="s">
        <v>198</v>
      </c>
    </row>
    <row r="871" spans="5:8">
      <c r="E871" t="str">
        <f t="shared" si="13"/>
        <v>1</v>
      </c>
      <c r="G871" s="10">
        <v>41</v>
      </c>
      <c r="H871" s="10" t="s">
        <v>200</v>
      </c>
    </row>
    <row r="872" spans="5:8">
      <c r="E872" t="str">
        <f t="shared" si="13"/>
        <v>2</v>
      </c>
      <c r="G872" s="10">
        <v>41</v>
      </c>
      <c r="H872" s="10" t="s">
        <v>202</v>
      </c>
    </row>
    <row r="873" spans="5:8">
      <c r="E873" t="str">
        <f t="shared" si="13"/>
        <v>3</v>
      </c>
      <c r="G873" s="10">
        <v>41</v>
      </c>
      <c r="H873" s="10" t="s">
        <v>204</v>
      </c>
    </row>
    <row r="874" spans="5:8">
      <c r="E874" t="str">
        <f t="shared" si="13"/>
        <v>4</v>
      </c>
      <c r="G874" s="10">
        <v>41</v>
      </c>
      <c r="H874" s="10" t="s">
        <v>206</v>
      </c>
    </row>
    <row r="875" spans="5:8">
      <c r="E875" t="str">
        <f t="shared" si="13"/>
        <v>8</v>
      </c>
      <c r="G875" s="10">
        <v>41</v>
      </c>
      <c r="H875" s="10" t="s">
        <v>208</v>
      </c>
    </row>
    <row r="876" spans="5:8">
      <c r="E876" t="str">
        <f t="shared" si="13"/>
        <v>9</v>
      </c>
      <c r="G876" s="10">
        <v>41</v>
      </c>
      <c r="H876" s="10" t="s">
        <v>210</v>
      </c>
    </row>
    <row r="877" spans="5:8">
      <c r="E877" t="str">
        <f t="shared" si="13"/>
        <v>8</v>
      </c>
      <c r="G877" s="10">
        <v>41</v>
      </c>
      <c r="H877" s="10" t="s">
        <v>212</v>
      </c>
    </row>
    <row r="878" spans="5:8">
      <c r="E878" t="str">
        <f t="shared" si="13"/>
        <v>9</v>
      </c>
      <c r="G878" s="10">
        <v>41</v>
      </c>
      <c r="H878" s="10" t="s">
        <v>214</v>
      </c>
    </row>
    <row r="879" spans="5:8">
      <c r="E879" t="str">
        <f t="shared" si="13"/>
        <v>1</v>
      </c>
      <c r="G879" s="10">
        <v>41</v>
      </c>
      <c r="H879" s="10" t="s">
        <v>216</v>
      </c>
    </row>
    <row r="880" spans="5:8">
      <c r="E880" t="str">
        <f t="shared" si="13"/>
        <v>2</v>
      </c>
      <c r="G880" s="10">
        <v>41</v>
      </c>
      <c r="H880" s="10" t="s">
        <v>218</v>
      </c>
    </row>
    <row r="881" spans="5:8">
      <c r="E881" t="str">
        <f t="shared" si="13"/>
        <v>8</v>
      </c>
      <c r="G881" s="10">
        <v>41</v>
      </c>
      <c r="H881" s="10" t="s">
        <v>220</v>
      </c>
    </row>
    <row r="882" spans="5:8">
      <c r="E882" t="str">
        <f t="shared" si="13"/>
        <v>9</v>
      </c>
      <c r="G882" s="10">
        <v>41</v>
      </c>
      <c r="H882" s="10" t="s">
        <v>222</v>
      </c>
    </row>
    <row r="883" spans="5:8">
      <c r="E883" t="str">
        <f t="shared" si="13"/>
        <v>8</v>
      </c>
      <c r="G883" s="10">
        <v>41</v>
      </c>
      <c r="H883" s="10" t="s">
        <v>224</v>
      </c>
    </row>
    <row r="884" spans="5:8">
      <c r="E884" t="str">
        <f t="shared" si="13"/>
        <v>9</v>
      </c>
      <c r="G884" s="10">
        <v>41</v>
      </c>
      <c r="H884" s="10" t="s">
        <v>226</v>
      </c>
    </row>
    <row r="885" spans="5:8">
      <c r="E885" t="str">
        <f t="shared" si="13"/>
        <v>1</v>
      </c>
      <c r="G885" s="10">
        <v>41</v>
      </c>
      <c r="H885" s="10" t="s">
        <v>228</v>
      </c>
    </row>
    <row r="886" spans="5:8">
      <c r="E886" t="str">
        <f t="shared" si="13"/>
        <v>1</v>
      </c>
      <c r="G886" s="10">
        <v>41</v>
      </c>
      <c r="H886" s="10" t="s">
        <v>230</v>
      </c>
    </row>
    <row r="887" spans="5:8">
      <c r="E887" t="str">
        <f t="shared" si="13"/>
        <v>2</v>
      </c>
      <c r="G887" s="10">
        <v>41</v>
      </c>
      <c r="H887" s="10" t="s">
        <v>232</v>
      </c>
    </row>
    <row r="888" spans="5:8">
      <c r="E888" t="str">
        <f t="shared" si="13"/>
        <v>3</v>
      </c>
      <c r="G888" s="10">
        <v>41</v>
      </c>
      <c r="H888" s="10" t="s">
        <v>234</v>
      </c>
    </row>
    <row r="889" spans="5:8">
      <c r="E889" t="str">
        <f t="shared" si="13"/>
        <v>4</v>
      </c>
      <c r="G889" s="10">
        <v>41</v>
      </c>
      <c r="H889" s="10" t="s">
        <v>236</v>
      </c>
    </row>
    <row r="890" spans="5:8">
      <c r="E890" t="str">
        <f t="shared" si="13"/>
        <v>5</v>
      </c>
      <c r="G890" s="10">
        <v>41</v>
      </c>
      <c r="H890" s="10" t="s">
        <v>238</v>
      </c>
    </row>
    <row r="891" spans="5:8">
      <c r="E891" t="str">
        <f t="shared" si="13"/>
        <v>6</v>
      </c>
      <c r="G891" s="10">
        <v>41</v>
      </c>
      <c r="H891" s="10" t="s">
        <v>240</v>
      </c>
    </row>
    <row r="892" spans="5:8">
      <c r="E892" t="str">
        <f t="shared" si="13"/>
        <v>7</v>
      </c>
      <c r="G892" s="10">
        <v>41</v>
      </c>
      <c r="H892" s="10" t="s">
        <v>242</v>
      </c>
    </row>
    <row r="893" spans="5:8">
      <c r="E893" t="str">
        <f t="shared" si="13"/>
        <v>8</v>
      </c>
      <c r="G893" s="10">
        <v>41</v>
      </c>
      <c r="H893" s="10" t="s">
        <v>244</v>
      </c>
    </row>
    <row r="894" spans="5:8">
      <c r="E894" t="str">
        <f t="shared" si="13"/>
        <v>9</v>
      </c>
      <c r="G894" s="10">
        <v>41</v>
      </c>
      <c r="H894" s="10" t="s">
        <v>246</v>
      </c>
    </row>
    <row r="895" spans="5:8">
      <c r="E895" t="str">
        <f t="shared" si="13"/>
        <v>0</v>
      </c>
      <c r="G895" s="10">
        <v>41</v>
      </c>
      <c r="H895" s="10" t="s">
        <v>248</v>
      </c>
    </row>
    <row r="896" spans="5:8">
      <c r="E896" t="str">
        <f t="shared" si="13"/>
        <v>5</v>
      </c>
      <c r="G896" s="10">
        <v>41</v>
      </c>
      <c r="H896" s="10" t="s">
        <v>250</v>
      </c>
    </row>
    <row r="897" spans="5:8">
      <c r="E897" t="str">
        <f t="shared" si="13"/>
        <v>6</v>
      </c>
      <c r="G897" s="10">
        <v>41</v>
      </c>
      <c r="H897" s="10" t="s">
        <v>252</v>
      </c>
    </row>
    <row r="898" spans="5:8">
      <c r="E898" t="str">
        <f t="shared" si="13"/>
        <v>1</v>
      </c>
      <c r="G898" s="10">
        <v>41</v>
      </c>
      <c r="H898" s="10" t="s">
        <v>254</v>
      </c>
    </row>
    <row r="899" spans="5:8">
      <c r="E899" t="str">
        <f t="shared" si="13"/>
        <v>2</v>
      </c>
      <c r="G899" s="10">
        <v>41</v>
      </c>
      <c r="H899" s="10" t="s">
        <v>256</v>
      </c>
    </row>
    <row r="900" spans="5:8">
      <c r="E900" t="str">
        <f t="shared" ref="E900:E963" si="14">RIGHT(H900,1)</f>
        <v>9</v>
      </c>
      <c r="G900" s="10">
        <v>41</v>
      </c>
      <c r="H900" s="10" t="s">
        <v>258</v>
      </c>
    </row>
    <row r="901" spans="5:8">
      <c r="E901" t="str">
        <f t="shared" si="14"/>
        <v>1</v>
      </c>
      <c r="G901" s="10">
        <v>41</v>
      </c>
      <c r="H901" s="10" t="s">
        <v>260</v>
      </c>
    </row>
    <row r="902" spans="5:8">
      <c r="E902" t="str">
        <f t="shared" si="14"/>
        <v>2</v>
      </c>
      <c r="G902" s="10">
        <v>41</v>
      </c>
      <c r="H902" s="10" t="s">
        <v>262</v>
      </c>
    </row>
    <row r="903" spans="5:8">
      <c r="E903" t="str">
        <f t="shared" si="14"/>
        <v>8</v>
      </c>
      <c r="G903" s="10">
        <v>41</v>
      </c>
      <c r="H903" s="10" t="s">
        <v>264</v>
      </c>
    </row>
    <row r="904" spans="5:8">
      <c r="E904" t="str">
        <f t="shared" si="14"/>
        <v>9</v>
      </c>
      <c r="G904" s="10">
        <v>41</v>
      </c>
      <c r="H904" s="10" t="s">
        <v>266</v>
      </c>
    </row>
    <row r="905" spans="5:8">
      <c r="E905" t="str">
        <f t="shared" si="14"/>
        <v>8</v>
      </c>
      <c r="G905" s="10">
        <v>41</v>
      </c>
      <c r="H905" s="10" t="s">
        <v>268</v>
      </c>
    </row>
    <row r="906" spans="5:8">
      <c r="E906" t="str">
        <f t="shared" si="14"/>
        <v>9</v>
      </c>
      <c r="G906" s="10">
        <v>41</v>
      </c>
      <c r="H906" s="10" t="s">
        <v>270</v>
      </c>
    </row>
    <row r="907" spans="5:8">
      <c r="E907" t="str">
        <f t="shared" si="14"/>
        <v>1</v>
      </c>
      <c r="G907" s="10">
        <v>41</v>
      </c>
      <c r="H907" s="10" t="s">
        <v>272</v>
      </c>
    </row>
    <row r="908" spans="5:8">
      <c r="E908" t="str">
        <f t="shared" si="14"/>
        <v>2</v>
      </c>
      <c r="G908" s="10">
        <v>41</v>
      </c>
      <c r="H908" s="10" t="s">
        <v>274</v>
      </c>
    </row>
    <row r="909" spans="5:8">
      <c r="E909" t="str">
        <f t="shared" si="14"/>
        <v>3</v>
      </c>
      <c r="G909" s="10">
        <v>41</v>
      </c>
      <c r="H909" s="10" t="s">
        <v>276</v>
      </c>
    </row>
    <row r="910" spans="5:8">
      <c r="E910" t="str">
        <f t="shared" si="14"/>
        <v>4</v>
      </c>
      <c r="G910" s="10">
        <v>41</v>
      </c>
      <c r="H910" s="10" t="s">
        <v>278</v>
      </c>
    </row>
    <row r="911" spans="5:8">
      <c r="E911" t="str">
        <f t="shared" si="14"/>
        <v>5</v>
      </c>
      <c r="G911" s="10">
        <v>41</v>
      </c>
      <c r="H911" s="10" t="s">
        <v>280</v>
      </c>
    </row>
    <row r="912" spans="5:8">
      <c r="E912" t="str">
        <f t="shared" si="14"/>
        <v>6</v>
      </c>
      <c r="G912" s="10">
        <v>41</v>
      </c>
      <c r="H912" s="10" t="s">
        <v>282</v>
      </c>
    </row>
    <row r="913" spans="5:8">
      <c r="E913" t="str">
        <f t="shared" si="14"/>
        <v>1</v>
      </c>
      <c r="G913" s="10">
        <v>41</v>
      </c>
      <c r="H913" s="10" t="s">
        <v>284</v>
      </c>
    </row>
    <row r="914" spans="5:8">
      <c r="E914" t="str">
        <f t="shared" si="14"/>
        <v>2</v>
      </c>
      <c r="G914" s="10">
        <v>41</v>
      </c>
      <c r="H914" s="10" t="s">
        <v>286</v>
      </c>
    </row>
    <row r="915" spans="5:8">
      <c r="E915" t="str">
        <f t="shared" si="14"/>
        <v>8</v>
      </c>
      <c r="G915" s="10">
        <v>41</v>
      </c>
      <c r="H915" s="10" t="s">
        <v>288</v>
      </c>
    </row>
    <row r="916" spans="5:8">
      <c r="E916" t="str">
        <f t="shared" si="14"/>
        <v>9</v>
      </c>
      <c r="G916" s="10">
        <v>41</v>
      </c>
      <c r="H916" s="10" t="s">
        <v>290</v>
      </c>
    </row>
    <row r="917" spans="5:8">
      <c r="E917" t="str">
        <f t="shared" si="14"/>
        <v>8</v>
      </c>
      <c r="G917" s="10">
        <v>41</v>
      </c>
      <c r="H917" s="10" t="s">
        <v>292</v>
      </c>
    </row>
    <row r="918" spans="5:8">
      <c r="E918" t="str">
        <f t="shared" si="14"/>
        <v>9</v>
      </c>
      <c r="G918" s="10">
        <v>41</v>
      </c>
      <c r="H918" s="10" t="s">
        <v>294</v>
      </c>
    </row>
    <row r="919" spans="5:8">
      <c r="E919" t="str">
        <f t="shared" si="14"/>
        <v>8</v>
      </c>
      <c r="G919" s="10">
        <v>41</v>
      </c>
      <c r="H919" s="10" t="s">
        <v>296</v>
      </c>
    </row>
    <row r="920" spans="5:8">
      <c r="E920" t="str">
        <f t="shared" si="14"/>
        <v>9</v>
      </c>
      <c r="G920" s="10">
        <v>41</v>
      </c>
      <c r="H920" s="10" t="s">
        <v>298</v>
      </c>
    </row>
    <row r="921" spans="5:8">
      <c r="E921" t="str">
        <f t="shared" si="14"/>
        <v>1</v>
      </c>
      <c r="G921" s="10">
        <v>41</v>
      </c>
      <c r="H921" s="10" t="s">
        <v>300</v>
      </c>
    </row>
    <row r="922" spans="5:8">
      <c r="E922" t="str">
        <f t="shared" si="14"/>
        <v>1</v>
      </c>
      <c r="G922" s="10">
        <v>41</v>
      </c>
      <c r="H922" s="10" t="s">
        <v>302</v>
      </c>
    </row>
    <row r="923" spans="5:8">
      <c r="E923" t="str">
        <f t="shared" si="14"/>
        <v>2</v>
      </c>
      <c r="G923" s="10">
        <v>41</v>
      </c>
      <c r="H923" s="10" t="s">
        <v>304</v>
      </c>
    </row>
    <row r="924" spans="5:8">
      <c r="E924" t="str">
        <f t="shared" si="14"/>
        <v>3</v>
      </c>
      <c r="G924" s="10">
        <v>41</v>
      </c>
      <c r="H924" s="10" t="s">
        <v>306</v>
      </c>
    </row>
    <row r="925" spans="5:8">
      <c r="E925" t="str">
        <f t="shared" si="14"/>
        <v>6</v>
      </c>
      <c r="G925" s="10">
        <v>41</v>
      </c>
      <c r="H925" s="10" t="s">
        <v>308</v>
      </c>
    </row>
    <row r="926" spans="5:8">
      <c r="E926" t="str">
        <f t="shared" si="14"/>
        <v>7</v>
      </c>
      <c r="G926" s="10">
        <v>41</v>
      </c>
      <c r="H926" s="10" t="s">
        <v>310</v>
      </c>
    </row>
    <row r="927" spans="5:8">
      <c r="E927" t="str">
        <f t="shared" si="14"/>
        <v>8</v>
      </c>
      <c r="G927" s="10">
        <v>41</v>
      </c>
      <c r="H927" s="10" t="s">
        <v>312</v>
      </c>
    </row>
    <row r="928" spans="5:8">
      <c r="E928" t="str">
        <f t="shared" si="14"/>
        <v>9</v>
      </c>
      <c r="G928" s="10">
        <v>41</v>
      </c>
      <c r="H928" s="10" t="s">
        <v>314</v>
      </c>
    </row>
    <row r="929" spans="5:8">
      <c r="E929" t="str">
        <f t="shared" si="14"/>
        <v>0</v>
      </c>
      <c r="G929" s="10">
        <v>41</v>
      </c>
      <c r="H929" s="10" t="s">
        <v>316</v>
      </c>
    </row>
    <row r="930" spans="5:8">
      <c r="E930" t="str">
        <f t="shared" si="14"/>
        <v>2</v>
      </c>
      <c r="G930" s="10">
        <v>41</v>
      </c>
      <c r="H930" s="10" t="s">
        <v>318</v>
      </c>
    </row>
    <row r="931" spans="5:8">
      <c r="E931" t="str">
        <f t="shared" si="14"/>
        <v>4</v>
      </c>
      <c r="G931" s="10">
        <v>41</v>
      </c>
      <c r="H931" s="10" t="s">
        <v>320</v>
      </c>
    </row>
    <row r="932" spans="5:8">
      <c r="E932" t="str">
        <f t="shared" si="14"/>
        <v>5</v>
      </c>
      <c r="G932" s="10">
        <v>41</v>
      </c>
      <c r="H932" s="10" t="s">
        <v>322</v>
      </c>
    </row>
    <row r="933" spans="5:8">
      <c r="E933" t="str">
        <f t="shared" si="14"/>
        <v>6</v>
      </c>
      <c r="G933" s="10">
        <v>41</v>
      </c>
      <c r="H933" s="10" t="s">
        <v>324</v>
      </c>
    </row>
    <row r="934" spans="5:8">
      <c r="E934" t="str">
        <f t="shared" si="14"/>
        <v>7</v>
      </c>
      <c r="G934" s="10">
        <v>41</v>
      </c>
      <c r="H934" s="10" t="s">
        <v>326</v>
      </c>
    </row>
    <row r="935" spans="5:8">
      <c r="E935" t="str">
        <f t="shared" si="14"/>
        <v>8</v>
      </c>
      <c r="G935" s="10">
        <v>41</v>
      </c>
      <c r="H935" s="10" t="s">
        <v>328</v>
      </c>
    </row>
    <row r="936" spans="5:8">
      <c r="E936" t="str">
        <f t="shared" si="14"/>
        <v>9</v>
      </c>
      <c r="G936" s="10">
        <v>41</v>
      </c>
      <c r="H936" s="10" t="s">
        <v>330</v>
      </c>
    </row>
    <row r="937" spans="5:8">
      <c r="E937" t="str">
        <f t="shared" si="14"/>
        <v>1</v>
      </c>
      <c r="G937" s="10">
        <v>41</v>
      </c>
      <c r="H937" s="10" t="s">
        <v>332</v>
      </c>
    </row>
    <row r="938" spans="5:8">
      <c r="E938" t="str">
        <f t="shared" si="14"/>
        <v>5</v>
      </c>
      <c r="G938" s="10">
        <v>41</v>
      </c>
      <c r="H938" s="10" t="s">
        <v>333</v>
      </c>
    </row>
    <row r="939" spans="5:8">
      <c r="E939" t="str">
        <f t="shared" si="14"/>
        <v>6</v>
      </c>
      <c r="G939" s="10">
        <v>41</v>
      </c>
      <c r="H939" s="10" t="s">
        <v>335</v>
      </c>
    </row>
    <row r="940" spans="5:8">
      <c r="E940" t="str">
        <f t="shared" si="14"/>
        <v>7</v>
      </c>
      <c r="G940" s="10">
        <v>41</v>
      </c>
      <c r="H940" s="10" t="s">
        <v>337</v>
      </c>
    </row>
    <row r="941" spans="5:8">
      <c r="E941" t="str">
        <f t="shared" si="14"/>
        <v>0</v>
      </c>
      <c r="G941" s="10">
        <v>41</v>
      </c>
      <c r="H941" s="10" t="s">
        <v>339</v>
      </c>
    </row>
    <row r="942" spans="5:8">
      <c r="E942" t="str">
        <f t="shared" si="14"/>
        <v>1</v>
      </c>
      <c r="G942" s="10">
        <v>41</v>
      </c>
      <c r="H942" s="10" t="s">
        <v>341</v>
      </c>
    </row>
    <row r="943" spans="5:8">
      <c r="E943" t="str">
        <f t="shared" si="14"/>
        <v>2</v>
      </c>
      <c r="G943" s="10">
        <v>41</v>
      </c>
      <c r="H943" s="10" t="s">
        <v>343</v>
      </c>
    </row>
    <row r="944" spans="5:8">
      <c r="E944" t="str">
        <f t="shared" si="14"/>
        <v>3</v>
      </c>
      <c r="G944" s="10">
        <v>41</v>
      </c>
      <c r="H944" s="10" t="s">
        <v>345</v>
      </c>
    </row>
    <row r="945" spans="5:8">
      <c r="E945" t="str">
        <f t="shared" si="14"/>
        <v>0</v>
      </c>
      <c r="G945" s="10">
        <v>41</v>
      </c>
      <c r="H945" s="10" t="s">
        <v>347</v>
      </c>
    </row>
    <row r="946" spans="5:8">
      <c r="E946" t="str">
        <f t="shared" si="14"/>
        <v>9</v>
      </c>
      <c r="G946" s="10">
        <v>41</v>
      </c>
      <c r="H946" s="10" t="s">
        <v>349</v>
      </c>
    </row>
    <row r="947" spans="5:8">
      <c r="E947" t="str">
        <f t="shared" si="14"/>
        <v>1</v>
      </c>
      <c r="G947" s="10">
        <v>41</v>
      </c>
      <c r="H947" s="10" t="s">
        <v>351</v>
      </c>
    </row>
    <row r="948" spans="5:8">
      <c r="E948" t="str">
        <f t="shared" si="14"/>
        <v>2</v>
      </c>
      <c r="G948" s="10">
        <v>41</v>
      </c>
      <c r="H948" s="10" t="s">
        <v>352</v>
      </c>
    </row>
    <row r="949" spans="5:8">
      <c r="E949" t="str">
        <f t="shared" si="14"/>
        <v>3</v>
      </c>
      <c r="G949" s="10">
        <v>41</v>
      </c>
      <c r="H949" s="10" t="s">
        <v>353</v>
      </c>
    </row>
    <row r="950" spans="5:8">
      <c r="E950" t="str">
        <f t="shared" si="14"/>
        <v>4</v>
      </c>
      <c r="G950" s="10">
        <v>41</v>
      </c>
      <c r="H950" s="10" t="s">
        <v>354</v>
      </c>
    </row>
    <row r="951" spans="5:8">
      <c r="E951" t="str">
        <f t="shared" si="14"/>
        <v>5</v>
      </c>
      <c r="G951" s="10">
        <v>41</v>
      </c>
      <c r="H951" s="10" t="s">
        <v>355</v>
      </c>
    </row>
    <row r="952" spans="5:8">
      <c r="E952" t="str">
        <f t="shared" si="14"/>
        <v>6</v>
      </c>
      <c r="G952" s="10">
        <v>41</v>
      </c>
      <c r="H952" s="10" t="s">
        <v>356</v>
      </c>
    </row>
    <row r="953" spans="5:8">
      <c r="E953" t="str">
        <f t="shared" si="14"/>
        <v>7</v>
      </c>
      <c r="G953" s="10">
        <v>41</v>
      </c>
      <c r="H953" s="10" t="s">
        <v>357</v>
      </c>
    </row>
    <row r="954" spans="5:8">
      <c r="E954" t="str">
        <f t="shared" si="14"/>
        <v>8</v>
      </c>
      <c r="G954" s="10">
        <v>41</v>
      </c>
      <c r="H954" s="10" t="s">
        <v>358</v>
      </c>
    </row>
    <row r="955" spans="5:8">
      <c r="E955" t="str">
        <f t="shared" si="14"/>
        <v>9</v>
      </c>
      <c r="G955" s="10">
        <v>41</v>
      </c>
      <c r="H955" s="10" t="s">
        <v>359</v>
      </c>
    </row>
    <row r="956" spans="5:8">
      <c r="E956" t="str">
        <f t="shared" si="14"/>
        <v>0</v>
      </c>
      <c r="G956" s="10">
        <v>41</v>
      </c>
      <c r="H956" s="10" t="s">
        <v>360</v>
      </c>
    </row>
    <row r="957" spans="5:8">
      <c r="E957" t="str">
        <f t="shared" si="14"/>
        <v>1</v>
      </c>
      <c r="G957" s="10">
        <v>41</v>
      </c>
      <c r="H957" s="10" t="s">
        <v>361</v>
      </c>
    </row>
    <row r="958" spans="5:8">
      <c r="E958" t="str">
        <f t="shared" si="14"/>
        <v>2</v>
      </c>
      <c r="G958" s="10">
        <v>41</v>
      </c>
      <c r="H958" s="10" t="s">
        <v>363</v>
      </c>
    </row>
    <row r="959" spans="5:8">
      <c r="E959" t="str">
        <f t="shared" si="14"/>
        <v>3</v>
      </c>
      <c r="G959" s="10">
        <v>41</v>
      </c>
      <c r="H959" s="10" t="s">
        <v>365</v>
      </c>
    </row>
    <row r="960" spans="5:8">
      <c r="E960" t="str">
        <f t="shared" si="14"/>
        <v>4</v>
      </c>
      <c r="G960" s="10">
        <v>41</v>
      </c>
      <c r="H960" s="10" t="s">
        <v>367</v>
      </c>
    </row>
    <row r="961" spans="5:8">
      <c r="E961" t="str">
        <f t="shared" si="14"/>
        <v>5</v>
      </c>
      <c r="G961" s="10">
        <v>41</v>
      </c>
      <c r="H961" s="10" t="s">
        <v>369</v>
      </c>
    </row>
    <row r="962" spans="5:8">
      <c r="E962" t="str">
        <f t="shared" si="14"/>
        <v>6</v>
      </c>
      <c r="G962" s="10">
        <v>41</v>
      </c>
      <c r="H962" s="10" t="s">
        <v>370</v>
      </c>
    </row>
    <row r="963" spans="5:8">
      <c r="E963" t="str">
        <f t="shared" si="14"/>
        <v>7</v>
      </c>
      <c r="G963" s="10">
        <v>41</v>
      </c>
      <c r="H963" s="10" t="s">
        <v>371</v>
      </c>
    </row>
    <row r="964" spans="5:8">
      <c r="E964" t="str">
        <f t="shared" ref="E964:E1027" si="15">RIGHT(H964,1)</f>
        <v>8</v>
      </c>
      <c r="G964" s="10">
        <v>41</v>
      </c>
      <c r="H964" s="10" t="s">
        <v>373</v>
      </c>
    </row>
    <row r="965" spans="5:8">
      <c r="E965" t="str">
        <f t="shared" si="15"/>
        <v>9</v>
      </c>
      <c r="G965" s="10">
        <v>41</v>
      </c>
      <c r="H965" s="10" t="s">
        <v>375</v>
      </c>
    </row>
    <row r="966" spans="5:8">
      <c r="E966" t="str">
        <f t="shared" si="15"/>
        <v>0</v>
      </c>
      <c r="G966" s="10">
        <v>41</v>
      </c>
      <c r="H966" s="10" t="s">
        <v>377</v>
      </c>
    </row>
    <row r="967" spans="5:8">
      <c r="E967" t="str">
        <f t="shared" si="15"/>
        <v>1</v>
      </c>
      <c r="G967" s="10">
        <v>41</v>
      </c>
      <c r="H967" s="10" t="s">
        <v>379</v>
      </c>
    </row>
    <row r="968" spans="5:8">
      <c r="E968" t="str">
        <f t="shared" si="15"/>
        <v>2</v>
      </c>
      <c r="G968" s="10">
        <v>41</v>
      </c>
      <c r="H968" s="10" t="s">
        <v>381</v>
      </c>
    </row>
    <row r="969" spans="5:8">
      <c r="E969" t="str">
        <f t="shared" si="15"/>
        <v>3</v>
      </c>
      <c r="G969" s="10">
        <v>41</v>
      </c>
      <c r="H969" s="10" t="s">
        <v>383</v>
      </c>
    </row>
    <row r="970" spans="5:8">
      <c r="E970" t="str">
        <f t="shared" si="15"/>
        <v>4</v>
      </c>
      <c r="G970" s="10">
        <v>41</v>
      </c>
      <c r="H970" s="10" t="s">
        <v>385</v>
      </c>
    </row>
    <row r="971" spans="5:8">
      <c r="E971" t="str">
        <f t="shared" si="15"/>
        <v>5</v>
      </c>
      <c r="G971" s="10">
        <v>41</v>
      </c>
      <c r="H971" s="10" t="s">
        <v>387</v>
      </c>
    </row>
    <row r="972" spans="5:8">
      <c r="E972" t="str">
        <f t="shared" si="15"/>
        <v>6</v>
      </c>
      <c r="G972" s="10">
        <v>41</v>
      </c>
      <c r="H972" s="10" t="s">
        <v>389</v>
      </c>
    </row>
    <row r="973" spans="5:8">
      <c r="E973" t="str">
        <f t="shared" si="15"/>
        <v>7</v>
      </c>
      <c r="G973" s="10">
        <v>41</v>
      </c>
      <c r="H973" s="10" t="s">
        <v>391</v>
      </c>
    </row>
    <row r="974" spans="5:8">
      <c r="E974" t="str">
        <f t="shared" si="15"/>
        <v>8</v>
      </c>
      <c r="G974" s="10">
        <v>41</v>
      </c>
      <c r="H974" s="10" t="s">
        <v>393</v>
      </c>
    </row>
    <row r="975" spans="5:8">
      <c r="E975" t="str">
        <f t="shared" si="15"/>
        <v>9</v>
      </c>
      <c r="G975" s="10">
        <v>41</v>
      </c>
      <c r="H975" s="10" t="s">
        <v>395</v>
      </c>
    </row>
    <row r="976" spans="5:8">
      <c r="E976" t="str">
        <f t="shared" si="15"/>
        <v>0</v>
      </c>
      <c r="G976" s="10">
        <v>41</v>
      </c>
      <c r="H976" s="10" t="s">
        <v>397</v>
      </c>
    </row>
    <row r="977" spans="5:8">
      <c r="E977" t="str">
        <f t="shared" si="15"/>
        <v>1</v>
      </c>
      <c r="G977" s="10">
        <v>41</v>
      </c>
      <c r="H977" s="10" t="s">
        <v>399</v>
      </c>
    </row>
    <row r="978" spans="5:8">
      <c r="E978" t="str">
        <f t="shared" si="15"/>
        <v>2</v>
      </c>
      <c r="G978" s="10">
        <v>41</v>
      </c>
      <c r="H978" s="10" t="s">
        <v>400</v>
      </c>
    </row>
    <row r="979" spans="5:8">
      <c r="E979" t="str">
        <f t="shared" si="15"/>
        <v>9</v>
      </c>
      <c r="G979" s="10">
        <v>41</v>
      </c>
      <c r="H979" s="10" t="s">
        <v>401</v>
      </c>
    </row>
    <row r="980" spans="5:8">
      <c r="E980" t="str">
        <f t="shared" si="15"/>
        <v>2</v>
      </c>
      <c r="G980" s="10">
        <v>41</v>
      </c>
      <c r="H980" s="10" t="s">
        <v>402</v>
      </c>
    </row>
    <row r="981" spans="5:8">
      <c r="E981" t="str">
        <f t="shared" si="15"/>
        <v>8</v>
      </c>
      <c r="G981" s="10">
        <v>41</v>
      </c>
      <c r="H981" s="10" t="s">
        <v>404</v>
      </c>
    </row>
    <row r="982" spans="5:8">
      <c r="E982" t="str">
        <f t="shared" si="15"/>
        <v>9</v>
      </c>
      <c r="G982" s="10">
        <v>41</v>
      </c>
      <c r="H982" s="10" t="s">
        <v>405</v>
      </c>
    </row>
    <row r="983" spans="5:8">
      <c r="E983" t="str">
        <f t="shared" si="15"/>
        <v>8</v>
      </c>
      <c r="G983" s="10">
        <v>41</v>
      </c>
      <c r="H983" s="10" t="s">
        <v>406</v>
      </c>
    </row>
    <row r="984" spans="5:8">
      <c r="E984" t="str">
        <f t="shared" si="15"/>
        <v>9</v>
      </c>
      <c r="G984" s="10">
        <v>41</v>
      </c>
      <c r="H984" s="10" t="s">
        <v>407</v>
      </c>
    </row>
    <row r="985" spans="5:8">
      <c r="E985" t="str">
        <f t="shared" si="15"/>
        <v>1</v>
      </c>
      <c r="G985" s="10">
        <v>41</v>
      </c>
      <c r="H985" s="10" t="s">
        <v>408</v>
      </c>
    </row>
    <row r="986" spans="5:8">
      <c r="E986" t="str">
        <f t="shared" si="15"/>
        <v>1</v>
      </c>
      <c r="G986" s="10">
        <v>41</v>
      </c>
      <c r="H986" s="10" t="s">
        <v>410</v>
      </c>
    </row>
    <row r="987" spans="5:8">
      <c r="E987" t="str">
        <f t="shared" si="15"/>
        <v>2</v>
      </c>
      <c r="G987" s="10">
        <v>41</v>
      </c>
      <c r="H987" s="10" t="s">
        <v>411</v>
      </c>
    </row>
    <row r="988" spans="5:8">
      <c r="E988" t="str">
        <f t="shared" si="15"/>
        <v>3</v>
      </c>
      <c r="G988" s="10">
        <v>41</v>
      </c>
      <c r="H988" s="10" t="s">
        <v>412</v>
      </c>
    </row>
    <row r="989" spans="5:8">
      <c r="E989" t="str">
        <f t="shared" si="15"/>
        <v>4</v>
      </c>
      <c r="G989" s="10">
        <v>41</v>
      </c>
      <c r="H989" s="10" t="s">
        <v>413</v>
      </c>
    </row>
    <row r="990" spans="5:8">
      <c r="E990" t="str">
        <f t="shared" si="15"/>
        <v>5</v>
      </c>
      <c r="G990" s="10">
        <v>41</v>
      </c>
      <c r="H990" s="10" t="s">
        <v>414</v>
      </c>
    </row>
    <row r="991" spans="5:8">
      <c r="E991" t="str">
        <f t="shared" si="15"/>
        <v>6</v>
      </c>
      <c r="G991" s="10">
        <v>41</v>
      </c>
      <c r="H991" s="10" t="s">
        <v>415</v>
      </c>
    </row>
    <row r="992" spans="5:8">
      <c r="E992" t="str">
        <f t="shared" si="15"/>
        <v>1</v>
      </c>
      <c r="G992" s="10">
        <v>41</v>
      </c>
      <c r="H992" s="10" t="s">
        <v>416</v>
      </c>
    </row>
    <row r="993" spans="5:8">
      <c r="E993" t="str">
        <f t="shared" si="15"/>
        <v>2</v>
      </c>
      <c r="G993" s="10">
        <v>41</v>
      </c>
      <c r="H993" s="10" t="s">
        <v>417</v>
      </c>
    </row>
    <row r="994" spans="5:8">
      <c r="E994" t="str">
        <f t="shared" si="15"/>
        <v>8</v>
      </c>
      <c r="G994" s="10">
        <v>41</v>
      </c>
      <c r="H994" s="10" t="s">
        <v>418</v>
      </c>
    </row>
    <row r="995" spans="5:8">
      <c r="E995" t="str">
        <f t="shared" si="15"/>
        <v>9</v>
      </c>
      <c r="G995" s="10">
        <v>41</v>
      </c>
      <c r="H995" s="10" t="s">
        <v>420</v>
      </c>
    </row>
    <row r="996" spans="5:8">
      <c r="E996" t="str">
        <f t="shared" si="15"/>
        <v>8</v>
      </c>
      <c r="G996" s="10">
        <v>41</v>
      </c>
      <c r="H996" s="10" t="s">
        <v>422</v>
      </c>
    </row>
    <row r="997" spans="5:8">
      <c r="E997" t="str">
        <f t="shared" si="15"/>
        <v>9</v>
      </c>
      <c r="G997" s="10">
        <v>41</v>
      </c>
      <c r="H997" s="10" t="s">
        <v>423</v>
      </c>
    </row>
    <row r="998" spans="5:8">
      <c r="E998" t="str">
        <f t="shared" si="15"/>
        <v>8</v>
      </c>
      <c r="G998" s="10">
        <v>41</v>
      </c>
      <c r="H998" s="10" t="s">
        <v>424</v>
      </c>
    </row>
    <row r="999" spans="5:8">
      <c r="E999" t="str">
        <f t="shared" si="15"/>
        <v>9</v>
      </c>
      <c r="G999" s="10">
        <v>41</v>
      </c>
      <c r="H999" s="10" t="s">
        <v>425</v>
      </c>
    </row>
    <row r="1000" spans="5:8">
      <c r="E1000" t="str">
        <f t="shared" si="15"/>
        <v>1</v>
      </c>
      <c r="G1000" s="10">
        <v>41</v>
      </c>
      <c r="H1000" s="10" t="s">
        <v>426</v>
      </c>
    </row>
    <row r="1001" spans="5:8">
      <c r="E1001" t="str">
        <f t="shared" si="15"/>
        <v>2</v>
      </c>
      <c r="G1001" s="10">
        <v>41</v>
      </c>
      <c r="H1001" s="10" t="s">
        <v>427</v>
      </c>
    </row>
    <row r="1002" spans="5:8">
      <c r="E1002" t="str">
        <f t="shared" si="15"/>
        <v>3</v>
      </c>
      <c r="G1002" s="10">
        <v>41</v>
      </c>
      <c r="H1002" s="10" t="s">
        <v>428</v>
      </c>
    </row>
    <row r="1003" spans="5:8">
      <c r="E1003" t="str">
        <f t="shared" si="15"/>
        <v>4</v>
      </c>
      <c r="G1003" s="10">
        <v>41</v>
      </c>
      <c r="H1003" s="10" t="s">
        <v>429</v>
      </c>
    </row>
    <row r="1004" spans="5:8">
      <c r="E1004" t="str">
        <f t="shared" si="15"/>
        <v>8</v>
      </c>
      <c r="G1004" s="10">
        <v>41</v>
      </c>
      <c r="H1004" s="10" t="s">
        <v>430</v>
      </c>
    </row>
    <row r="1005" spans="5:8">
      <c r="E1005" t="str">
        <f t="shared" si="15"/>
        <v>9</v>
      </c>
      <c r="G1005" s="10">
        <v>41</v>
      </c>
      <c r="H1005" s="10" t="s">
        <v>431</v>
      </c>
    </row>
    <row r="1006" spans="5:8">
      <c r="E1006" t="str">
        <f t="shared" si="15"/>
        <v>8</v>
      </c>
      <c r="G1006" s="10">
        <v>41</v>
      </c>
      <c r="H1006" s="10" t="s">
        <v>432</v>
      </c>
    </row>
    <row r="1007" spans="5:8">
      <c r="E1007" t="str">
        <f t="shared" si="15"/>
        <v>9</v>
      </c>
      <c r="G1007" s="10">
        <v>41</v>
      </c>
      <c r="H1007" s="10" t="s">
        <v>434</v>
      </c>
    </row>
    <row r="1008" spans="5:8">
      <c r="E1008" t="str">
        <f t="shared" si="15"/>
        <v>1</v>
      </c>
      <c r="G1008" s="10">
        <v>41</v>
      </c>
      <c r="H1008" s="10" t="s">
        <v>435</v>
      </c>
    </row>
    <row r="1009" spans="5:8">
      <c r="E1009" t="str">
        <f t="shared" si="15"/>
        <v>1</v>
      </c>
      <c r="G1009" s="10">
        <v>41</v>
      </c>
      <c r="H1009" s="10" t="s">
        <v>436</v>
      </c>
    </row>
    <row r="1010" spans="5:8">
      <c r="E1010" t="str">
        <f t="shared" si="15"/>
        <v>2</v>
      </c>
      <c r="G1010" s="10">
        <v>41</v>
      </c>
      <c r="H1010" s="10" t="s">
        <v>437</v>
      </c>
    </row>
    <row r="1011" spans="5:8">
      <c r="E1011" t="str">
        <f t="shared" si="15"/>
        <v>3</v>
      </c>
      <c r="G1011" s="10">
        <v>41</v>
      </c>
      <c r="H1011" s="10" t="s">
        <v>438</v>
      </c>
    </row>
    <row r="1012" spans="5:8">
      <c r="E1012" t="str">
        <f t="shared" si="15"/>
        <v>4</v>
      </c>
      <c r="G1012" s="10">
        <v>41</v>
      </c>
      <c r="H1012" s="10" t="s">
        <v>439</v>
      </c>
    </row>
    <row r="1013" spans="5:8">
      <c r="E1013" t="str">
        <f t="shared" si="15"/>
        <v>5</v>
      </c>
      <c r="G1013" s="10">
        <v>41</v>
      </c>
      <c r="H1013" s="10" t="s">
        <v>440</v>
      </c>
    </row>
    <row r="1014" spans="5:8">
      <c r="E1014" t="str">
        <f t="shared" si="15"/>
        <v>9</v>
      </c>
      <c r="G1014" s="10">
        <v>41</v>
      </c>
      <c r="H1014" s="10" t="s">
        <v>441</v>
      </c>
    </row>
    <row r="1015" spans="5:8">
      <c r="E1015" t="str">
        <f t="shared" si="15"/>
        <v>1</v>
      </c>
      <c r="G1015" s="10">
        <v>41</v>
      </c>
      <c r="H1015" s="10" t="s">
        <v>442</v>
      </c>
    </row>
    <row r="1016" spans="5:8">
      <c r="E1016" t="str">
        <f t="shared" si="15"/>
        <v>1</v>
      </c>
      <c r="G1016" s="10">
        <v>41</v>
      </c>
      <c r="H1016" s="10" t="s">
        <v>444</v>
      </c>
    </row>
    <row r="1017" spans="5:8">
      <c r="E1017" t="str">
        <f t="shared" si="15"/>
        <v>3</v>
      </c>
      <c r="G1017" s="10">
        <v>41</v>
      </c>
      <c r="H1017" s="10" t="s">
        <v>445</v>
      </c>
    </row>
    <row r="1018" spans="5:8">
      <c r="E1018" t="str">
        <f t="shared" si="15"/>
        <v>4</v>
      </c>
      <c r="G1018" s="10">
        <v>41</v>
      </c>
      <c r="H1018" s="10" t="s">
        <v>446</v>
      </c>
    </row>
    <row r="1019" spans="5:8">
      <c r="E1019" t="str">
        <f t="shared" si="15"/>
        <v>5</v>
      </c>
      <c r="G1019" s="10">
        <v>41</v>
      </c>
      <c r="H1019" s="10" t="s">
        <v>448</v>
      </c>
    </row>
    <row r="1020" spans="5:8">
      <c r="E1020" t="str">
        <f t="shared" si="15"/>
        <v>6</v>
      </c>
      <c r="G1020" s="10">
        <v>41</v>
      </c>
      <c r="H1020" s="10" t="s">
        <v>450</v>
      </c>
    </row>
    <row r="1021" spans="5:8">
      <c r="E1021" t="str">
        <f t="shared" si="15"/>
        <v>7</v>
      </c>
      <c r="G1021" s="10">
        <v>41</v>
      </c>
      <c r="H1021" s="10" t="s">
        <v>451</v>
      </c>
    </row>
    <row r="1022" spans="5:8">
      <c r="E1022" t="str">
        <f t="shared" si="15"/>
        <v>8</v>
      </c>
      <c r="G1022" s="10">
        <v>41</v>
      </c>
      <c r="H1022" s="10" t="s">
        <v>452</v>
      </c>
    </row>
    <row r="1023" spans="5:8">
      <c r="E1023" t="str">
        <f t="shared" si="15"/>
        <v>9</v>
      </c>
      <c r="G1023" s="10">
        <v>41</v>
      </c>
      <c r="H1023" s="10" t="s">
        <v>453</v>
      </c>
    </row>
    <row r="1024" spans="5:8">
      <c r="E1024" t="str">
        <f t="shared" si="15"/>
        <v>0</v>
      </c>
      <c r="G1024" s="10">
        <v>41</v>
      </c>
      <c r="H1024" s="10" t="s">
        <v>454</v>
      </c>
    </row>
    <row r="1025" spans="5:8">
      <c r="E1025" t="str">
        <f t="shared" si="15"/>
        <v>1</v>
      </c>
      <c r="G1025" s="10">
        <v>41</v>
      </c>
      <c r="H1025" s="10" t="s">
        <v>455</v>
      </c>
    </row>
    <row r="1026" spans="5:8">
      <c r="E1026" t="str">
        <f t="shared" si="15"/>
        <v>2</v>
      </c>
      <c r="G1026" s="10">
        <v>41</v>
      </c>
      <c r="H1026" s="10" t="s">
        <v>457</v>
      </c>
    </row>
    <row r="1027" spans="5:8">
      <c r="E1027" t="str">
        <f t="shared" si="15"/>
        <v>3</v>
      </c>
      <c r="G1027" s="10">
        <v>41</v>
      </c>
      <c r="H1027" s="10" t="s">
        <v>458</v>
      </c>
    </row>
    <row r="1028" spans="5:8">
      <c r="E1028" t="str">
        <f t="shared" ref="E1028:E1091" si="16">RIGHT(H1028,1)</f>
        <v>4</v>
      </c>
      <c r="G1028" s="10">
        <v>41</v>
      </c>
      <c r="H1028" s="10" t="s">
        <v>460</v>
      </c>
    </row>
    <row r="1029" spans="5:8">
      <c r="E1029" t="str">
        <f t="shared" si="16"/>
        <v>5</v>
      </c>
      <c r="G1029" s="10">
        <v>41</v>
      </c>
      <c r="H1029" s="10" t="s">
        <v>461</v>
      </c>
    </row>
    <row r="1030" spans="5:8">
      <c r="E1030" t="str">
        <f t="shared" si="16"/>
        <v>6</v>
      </c>
      <c r="G1030" s="10">
        <v>41</v>
      </c>
      <c r="H1030" s="10" t="s">
        <v>462</v>
      </c>
    </row>
    <row r="1031" spans="5:8">
      <c r="E1031" t="str">
        <f t="shared" si="16"/>
        <v>7</v>
      </c>
      <c r="G1031" s="10">
        <v>41</v>
      </c>
      <c r="H1031" s="10" t="s">
        <v>463</v>
      </c>
    </row>
    <row r="1032" spans="5:8">
      <c r="E1032" t="str">
        <f t="shared" si="16"/>
        <v>8</v>
      </c>
      <c r="G1032" s="10">
        <v>41</v>
      </c>
      <c r="H1032" s="10" t="s">
        <v>464</v>
      </c>
    </row>
    <row r="1033" spans="5:8">
      <c r="E1033" t="str">
        <f t="shared" si="16"/>
        <v>9</v>
      </c>
      <c r="G1033" s="10">
        <v>41</v>
      </c>
      <c r="H1033" s="10" t="s">
        <v>465</v>
      </c>
    </row>
    <row r="1034" spans="5:8">
      <c r="E1034" t="str">
        <f t="shared" si="16"/>
        <v>1</v>
      </c>
      <c r="G1034" s="10">
        <v>41</v>
      </c>
      <c r="H1034" s="10" t="s">
        <v>466</v>
      </c>
    </row>
    <row r="1035" spans="5:8">
      <c r="E1035" t="str">
        <f t="shared" si="16"/>
        <v>5</v>
      </c>
      <c r="G1035" s="10">
        <v>41</v>
      </c>
      <c r="H1035" s="10" t="s">
        <v>467</v>
      </c>
    </row>
    <row r="1036" spans="5:8">
      <c r="E1036" t="str">
        <f t="shared" si="16"/>
        <v>6</v>
      </c>
      <c r="G1036" s="10">
        <v>41</v>
      </c>
      <c r="H1036" s="10" t="s">
        <v>468</v>
      </c>
    </row>
    <row r="1037" spans="5:8">
      <c r="E1037" t="str">
        <f t="shared" si="16"/>
        <v>7</v>
      </c>
      <c r="G1037" s="10">
        <v>41</v>
      </c>
      <c r="H1037" s="10" t="s">
        <v>469</v>
      </c>
    </row>
    <row r="1038" spans="5:8">
      <c r="E1038" t="str">
        <f t="shared" si="16"/>
        <v>9</v>
      </c>
      <c r="G1038" s="10">
        <v>41</v>
      </c>
      <c r="H1038" s="10" t="s">
        <v>470</v>
      </c>
    </row>
    <row r="1039" spans="5:8">
      <c r="E1039" t="str">
        <f t="shared" si="16"/>
        <v>2</v>
      </c>
      <c r="G1039" s="10">
        <v>51</v>
      </c>
      <c r="H1039" s="10">
        <v>225012</v>
      </c>
    </row>
    <row r="1040" spans="5:8">
      <c r="E1040" t="str">
        <f t="shared" si="16"/>
        <v>2</v>
      </c>
      <c r="G1040" s="10">
        <v>51</v>
      </c>
      <c r="H1040" s="10">
        <v>226012</v>
      </c>
    </row>
    <row r="1041" spans="5:8">
      <c r="E1041" t="str">
        <f t="shared" si="16"/>
        <v>2</v>
      </c>
      <c r="G1041" s="10">
        <v>51</v>
      </c>
      <c r="H1041" s="10">
        <v>227012</v>
      </c>
    </row>
    <row r="1042" spans="5:8">
      <c r="E1042" t="str">
        <f t="shared" si="16"/>
        <v>1</v>
      </c>
      <c r="G1042" s="10">
        <v>51</v>
      </c>
      <c r="H1042" s="10">
        <v>228011</v>
      </c>
    </row>
    <row r="1043" spans="5:8">
      <c r="E1043" t="str">
        <f t="shared" si="16"/>
        <v>2</v>
      </c>
      <c r="G1043" s="10">
        <v>51</v>
      </c>
      <c r="H1043" s="10">
        <v>230012</v>
      </c>
    </row>
    <row r="1044" spans="5:8">
      <c r="E1044" t="str">
        <f t="shared" si="16"/>
        <v>2</v>
      </c>
      <c r="G1044" s="10">
        <v>51</v>
      </c>
      <c r="H1044" s="10">
        <v>231012</v>
      </c>
    </row>
    <row r="1045" spans="5:8">
      <c r="E1045" t="str">
        <f t="shared" si="16"/>
        <v>2</v>
      </c>
      <c r="G1045" s="10">
        <v>51</v>
      </c>
      <c r="H1045" s="10">
        <v>232012</v>
      </c>
    </row>
    <row r="1046" spans="5:8">
      <c r="E1046" t="str">
        <f t="shared" si="16"/>
        <v>2</v>
      </c>
      <c r="G1046" s="10">
        <v>51</v>
      </c>
      <c r="H1046" s="10">
        <v>233012</v>
      </c>
    </row>
    <row r="1047" spans="5:8">
      <c r="E1047" t="str">
        <f t="shared" si="16"/>
        <v>2</v>
      </c>
      <c r="G1047" s="10">
        <v>51</v>
      </c>
      <c r="H1047" s="10">
        <v>251012</v>
      </c>
    </row>
    <row r="1048" spans="5:8">
      <c r="E1048" t="str">
        <f t="shared" si="16"/>
        <v>2</v>
      </c>
      <c r="G1048" s="10">
        <v>51</v>
      </c>
      <c r="H1048" s="10">
        <v>253012</v>
      </c>
    </row>
    <row r="1049" spans="5:8">
      <c r="E1049" t="str">
        <f t="shared" si="16"/>
        <v>1</v>
      </c>
      <c r="G1049" s="10">
        <v>51</v>
      </c>
      <c r="H1049" s="10">
        <v>307011</v>
      </c>
    </row>
    <row r="1050" spans="5:8">
      <c r="E1050" t="str">
        <f t="shared" si="16"/>
        <v>1</v>
      </c>
      <c r="G1050" s="10">
        <v>51</v>
      </c>
      <c r="H1050" s="10">
        <v>701011</v>
      </c>
    </row>
    <row r="1051" spans="5:8">
      <c r="E1051" t="str">
        <f t="shared" si="16"/>
        <v>1</v>
      </c>
      <c r="G1051" s="10">
        <v>51</v>
      </c>
      <c r="H1051" s="10">
        <v>702011</v>
      </c>
    </row>
    <row r="1052" spans="5:8">
      <c r="E1052" t="str">
        <f t="shared" si="16"/>
        <v>1</v>
      </c>
      <c r="G1052" s="10">
        <v>51</v>
      </c>
      <c r="H1052" s="10">
        <v>703011</v>
      </c>
    </row>
    <row r="1053" spans="5:8">
      <c r="E1053" t="str">
        <f t="shared" si="16"/>
        <v>1</v>
      </c>
      <c r="G1053" s="10">
        <v>51</v>
      </c>
      <c r="H1053" s="10">
        <v>704011</v>
      </c>
    </row>
    <row r="1054" spans="5:8">
      <c r="E1054" t="str">
        <f t="shared" si="16"/>
        <v>1</v>
      </c>
      <c r="G1054" s="10">
        <v>51</v>
      </c>
      <c r="H1054" s="10">
        <v>704041</v>
      </c>
    </row>
    <row r="1055" spans="5:8">
      <c r="E1055" t="str">
        <f t="shared" si="16"/>
        <v>1</v>
      </c>
      <c r="G1055" s="10">
        <v>51</v>
      </c>
      <c r="H1055" s="10">
        <v>704051</v>
      </c>
    </row>
    <row r="1056" spans="5:8">
      <c r="E1056" t="str">
        <f t="shared" si="16"/>
        <v>1</v>
      </c>
      <c r="G1056" s="10">
        <v>51</v>
      </c>
      <c r="H1056" s="10">
        <v>705011</v>
      </c>
    </row>
    <row r="1057" spans="5:8">
      <c r="E1057" t="str">
        <f t="shared" si="16"/>
        <v>1</v>
      </c>
      <c r="G1057" s="10">
        <v>51</v>
      </c>
      <c r="H1057" s="10">
        <v>706011</v>
      </c>
    </row>
    <row r="1058" spans="5:8">
      <c r="E1058" t="str">
        <f t="shared" si="16"/>
        <v>1</v>
      </c>
      <c r="G1058" s="10">
        <v>51</v>
      </c>
      <c r="H1058" s="10">
        <v>707011</v>
      </c>
    </row>
    <row r="1059" spans="5:8">
      <c r="E1059" t="str">
        <f t="shared" si="16"/>
        <v>1</v>
      </c>
      <c r="G1059" s="10">
        <v>51</v>
      </c>
      <c r="H1059" s="10">
        <v>707021</v>
      </c>
    </row>
    <row r="1060" spans="5:8">
      <c r="E1060" t="str">
        <f t="shared" si="16"/>
        <v>1</v>
      </c>
      <c r="G1060" s="10">
        <v>51</v>
      </c>
      <c r="H1060" s="10">
        <v>708011</v>
      </c>
    </row>
    <row r="1061" spans="5:8">
      <c r="E1061" t="str">
        <f t="shared" si="16"/>
        <v>1</v>
      </c>
      <c r="G1061" s="10">
        <v>51</v>
      </c>
      <c r="H1061" s="10">
        <v>709011</v>
      </c>
    </row>
    <row r="1062" spans="5:8">
      <c r="E1062" t="str">
        <f t="shared" si="16"/>
        <v>1</v>
      </c>
      <c r="G1062" s="10">
        <v>51</v>
      </c>
      <c r="H1062" s="10">
        <v>710011</v>
      </c>
    </row>
    <row r="1063" spans="5:8">
      <c r="E1063" t="str">
        <f t="shared" si="16"/>
        <v>1</v>
      </c>
      <c r="G1063" s="10">
        <v>51</v>
      </c>
      <c r="H1063" s="10">
        <v>711011</v>
      </c>
    </row>
    <row r="1064" spans="5:8">
      <c r="E1064" t="str">
        <f t="shared" si="16"/>
        <v>1</v>
      </c>
      <c r="G1064" s="10">
        <v>51</v>
      </c>
      <c r="H1064" s="10">
        <v>712011</v>
      </c>
    </row>
    <row r="1065" spans="5:8">
      <c r="E1065" t="str">
        <f t="shared" si="16"/>
        <v>1</v>
      </c>
      <c r="G1065" s="10">
        <v>51</v>
      </c>
      <c r="H1065" s="10">
        <v>712021</v>
      </c>
    </row>
    <row r="1066" spans="5:8">
      <c r="E1066" t="str">
        <f t="shared" si="16"/>
        <v>1</v>
      </c>
      <c r="G1066" s="10">
        <v>51</v>
      </c>
      <c r="H1066" s="10">
        <v>712041</v>
      </c>
    </row>
    <row r="1067" spans="5:8">
      <c r="E1067" t="str">
        <f t="shared" si="16"/>
        <v>1</v>
      </c>
      <c r="G1067" s="10">
        <v>51</v>
      </c>
      <c r="H1067" s="10">
        <v>712051</v>
      </c>
    </row>
    <row r="1068" spans="5:8">
      <c r="E1068" t="str">
        <f t="shared" si="16"/>
        <v>1</v>
      </c>
      <c r="G1068" s="10">
        <v>51</v>
      </c>
      <c r="H1068" s="10">
        <v>713011</v>
      </c>
    </row>
    <row r="1069" spans="5:8">
      <c r="E1069" t="str">
        <f t="shared" si="16"/>
        <v>1</v>
      </c>
      <c r="G1069" s="10">
        <v>51</v>
      </c>
      <c r="H1069" s="10">
        <v>714011</v>
      </c>
    </row>
    <row r="1070" spans="5:8">
      <c r="E1070" t="str">
        <f t="shared" si="16"/>
        <v>1</v>
      </c>
      <c r="G1070" s="10">
        <v>51</v>
      </c>
      <c r="H1070" s="10">
        <v>714041</v>
      </c>
    </row>
    <row r="1071" spans="5:8">
      <c r="E1071" t="str">
        <f t="shared" si="16"/>
        <v>1</v>
      </c>
      <c r="G1071" s="10">
        <v>51</v>
      </c>
      <c r="H1071" s="10">
        <v>714051</v>
      </c>
    </row>
    <row r="1072" spans="5:8">
      <c r="E1072" t="str">
        <f t="shared" si="16"/>
        <v>1</v>
      </c>
      <c r="G1072" s="10">
        <v>51</v>
      </c>
      <c r="H1072" s="10">
        <v>714091</v>
      </c>
    </row>
    <row r="1073" spans="5:8">
      <c r="E1073" t="str">
        <f t="shared" si="16"/>
        <v>1</v>
      </c>
      <c r="G1073" s="10">
        <v>51</v>
      </c>
      <c r="H1073" s="10">
        <v>715011</v>
      </c>
    </row>
    <row r="1074" spans="5:8">
      <c r="E1074" t="str">
        <f t="shared" si="16"/>
        <v>1</v>
      </c>
      <c r="G1074" s="10">
        <v>51</v>
      </c>
      <c r="H1074" s="10">
        <v>715031</v>
      </c>
    </row>
    <row r="1075" spans="5:8">
      <c r="E1075" t="str">
        <f t="shared" si="16"/>
        <v>1</v>
      </c>
      <c r="G1075" s="10">
        <v>51</v>
      </c>
      <c r="H1075" s="10">
        <v>716011</v>
      </c>
    </row>
    <row r="1076" spans="5:8">
      <c r="E1076" t="str">
        <f t="shared" si="16"/>
        <v>1</v>
      </c>
      <c r="G1076" s="10">
        <v>51</v>
      </c>
      <c r="H1076" s="10">
        <v>717011</v>
      </c>
    </row>
    <row r="1077" spans="5:8">
      <c r="E1077" t="str">
        <f t="shared" si="16"/>
        <v>1</v>
      </c>
      <c r="G1077" s="10">
        <v>51</v>
      </c>
      <c r="H1077" s="10">
        <v>717141</v>
      </c>
    </row>
    <row r="1078" spans="5:8">
      <c r="E1078" t="str">
        <f t="shared" si="16"/>
        <v>1</v>
      </c>
      <c r="G1078" s="10">
        <v>51</v>
      </c>
      <c r="H1078" s="10">
        <v>717151</v>
      </c>
    </row>
    <row r="1079" spans="5:8">
      <c r="E1079" t="str">
        <f t="shared" si="16"/>
        <v>1</v>
      </c>
      <c r="G1079" s="10">
        <v>51</v>
      </c>
      <c r="H1079" s="10">
        <v>717321</v>
      </c>
    </row>
    <row r="1080" spans="5:8">
      <c r="E1080" t="str">
        <f t="shared" si="16"/>
        <v>1</v>
      </c>
      <c r="G1080" s="10">
        <v>51</v>
      </c>
      <c r="H1080" s="10">
        <v>717511</v>
      </c>
    </row>
    <row r="1081" spans="5:8">
      <c r="E1081" t="str">
        <f t="shared" si="16"/>
        <v>1</v>
      </c>
      <c r="G1081" s="10">
        <v>51</v>
      </c>
      <c r="H1081" s="10">
        <v>718011</v>
      </c>
    </row>
    <row r="1082" spans="5:8">
      <c r="E1082" t="str">
        <f t="shared" si="16"/>
        <v>1</v>
      </c>
      <c r="G1082" s="10">
        <v>51</v>
      </c>
      <c r="H1082" s="10">
        <v>719011</v>
      </c>
    </row>
    <row r="1083" spans="5:8">
      <c r="E1083" t="str">
        <f t="shared" si="16"/>
        <v>1</v>
      </c>
      <c r="G1083" s="10">
        <v>51</v>
      </c>
      <c r="H1083" s="10">
        <v>719811</v>
      </c>
    </row>
    <row r="1084" spans="5:8">
      <c r="E1084" t="str">
        <f t="shared" si="16"/>
        <v>1</v>
      </c>
      <c r="G1084" s="10">
        <v>51</v>
      </c>
      <c r="H1084" s="10">
        <v>719901</v>
      </c>
    </row>
    <row r="1085" spans="5:8">
      <c r="E1085" t="str">
        <f t="shared" si="16"/>
        <v>2</v>
      </c>
      <c r="G1085" s="10">
        <v>51</v>
      </c>
      <c r="H1085" s="10">
        <v>720012</v>
      </c>
    </row>
    <row r="1086" spans="5:8">
      <c r="E1086" t="str">
        <f t="shared" si="16"/>
        <v>2</v>
      </c>
      <c r="G1086" s="10">
        <v>51</v>
      </c>
      <c r="H1086" s="10">
        <v>720062</v>
      </c>
    </row>
    <row r="1087" spans="5:8">
      <c r="E1087" t="str">
        <f t="shared" si="16"/>
        <v>2</v>
      </c>
      <c r="G1087" s="10">
        <v>51</v>
      </c>
      <c r="H1087" s="10">
        <v>720082</v>
      </c>
    </row>
    <row r="1088" spans="5:8">
      <c r="E1088" t="str">
        <f t="shared" si="16"/>
        <v>1</v>
      </c>
      <c r="G1088" s="10">
        <v>51</v>
      </c>
      <c r="H1088" s="10">
        <v>721011</v>
      </c>
    </row>
    <row r="1089" spans="5:8">
      <c r="E1089" t="str">
        <f t="shared" si="16"/>
        <v>2</v>
      </c>
      <c r="G1089" s="10">
        <v>51</v>
      </c>
      <c r="H1089" s="10">
        <v>722012</v>
      </c>
    </row>
    <row r="1090" spans="5:8">
      <c r="E1090" t="str">
        <f t="shared" si="16"/>
        <v>2</v>
      </c>
      <c r="G1090" s="10">
        <v>51</v>
      </c>
      <c r="H1090" s="10">
        <v>723012</v>
      </c>
    </row>
    <row r="1091" spans="5:8">
      <c r="E1091" t="str">
        <f t="shared" si="16"/>
        <v>1</v>
      </c>
      <c r="G1091" s="10">
        <v>51</v>
      </c>
      <c r="H1091" s="10">
        <v>724011</v>
      </c>
    </row>
    <row r="1092" spans="5:8">
      <c r="E1092" t="str">
        <f t="shared" ref="E1092:E1155" si="17">RIGHT(H1092,1)</f>
        <v>2</v>
      </c>
      <c r="G1092" s="10">
        <v>51</v>
      </c>
      <c r="H1092" s="10">
        <v>725012</v>
      </c>
    </row>
    <row r="1093" spans="5:8">
      <c r="E1093" t="str">
        <f t="shared" si="17"/>
        <v>2</v>
      </c>
      <c r="G1093" s="10">
        <v>51</v>
      </c>
      <c r="H1093" s="10">
        <v>726012</v>
      </c>
    </row>
    <row r="1094" spans="5:8">
      <c r="E1094" t="str">
        <f t="shared" si="17"/>
        <v>2</v>
      </c>
      <c r="G1094" s="10">
        <v>51</v>
      </c>
      <c r="H1094" s="10">
        <v>727012</v>
      </c>
    </row>
    <row r="1095" spans="5:8">
      <c r="E1095" t="str">
        <f t="shared" si="17"/>
        <v>2</v>
      </c>
      <c r="G1095" s="10">
        <v>51</v>
      </c>
      <c r="H1095" s="10">
        <v>728012</v>
      </c>
    </row>
    <row r="1096" spans="5:8">
      <c r="E1096" t="str">
        <f t="shared" si="17"/>
        <v>2</v>
      </c>
      <c r="G1096" s="10">
        <v>51</v>
      </c>
      <c r="H1096" s="10">
        <v>729012</v>
      </c>
    </row>
    <row r="1097" spans="5:8">
      <c r="E1097" t="str">
        <f t="shared" si="17"/>
        <v>2</v>
      </c>
      <c r="G1097" s="10">
        <v>51</v>
      </c>
      <c r="H1097" s="10">
        <v>729022</v>
      </c>
    </row>
    <row r="1098" spans="5:8">
      <c r="E1098" t="str">
        <f t="shared" si="17"/>
        <v>2</v>
      </c>
      <c r="G1098" s="10">
        <v>51</v>
      </c>
      <c r="H1098" s="10">
        <v>729032</v>
      </c>
    </row>
    <row r="1099" spans="5:8">
      <c r="E1099" t="str">
        <f t="shared" si="17"/>
        <v>2</v>
      </c>
      <c r="G1099" s="10">
        <v>51</v>
      </c>
      <c r="H1099" s="10">
        <v>730012</v>
      </c>
    </row>
    <row r="1100" spans="5:8">
      <c r="E1100" t="str">
        <f t="shared" si="17"/>
        <v>2</v>
      </c>
      <c r="G1100" s="10">
        <v>51</v>
      </c>
      <c r="H1100" s="10">
        <v>731012</v>
      </c>
    </row>
    <row r="1101" spans="5:8">
      <c r="E1101" t="str">
        <f t="shared" si="17"/>
        <v>2</v>
      </c>
      <c r="G1101" s="10">
        <v>51</v>
      </c>
      <c r="H1101" s="10">
        <v>731022</v>
      </c>
    </row>
    <row r="1102" spans="5:8">
      <c r="E1102" t="str">
        <f t="shared" si="17"/>
        <v>2</v>
      </c>
      <c r="G1102" s="10">
        <v>51</v>
      </c>
      <c r="H1102" s="10">
        <v>732012</v>
      </c>
    </row>
    <row r="1103" spans="5:8">
      <c r="E1103" t="str">
        <f t="shared" si="17"/>
        <v>2</v>
      </c>
      <c r="G1103" s="10">
        <v>51</v>
      </c>
      <c r="H1103" s="10">
        <v>732032</v>
      </c>
    </row>
    <row r="1104" spans="5:8">
      <c r="E1104" t="str">
        <f t="shared" si="17"/>
        <v>2</v>
      </c>
      <c r="G1104" s="10">
        <v>51</v>
      </c>
      <c r="H1104" s="10">
        <v>733012</v>
      </c>
    </row>
    <row r="1105" spans="5:8">
      <c r="E1105" t="str">
        <f t="shared" si="17"/>
        <v>2</v>
      </c>
      <c r="G1105" s="10">
        <v>51</v>
      </c>
      <c r="H1105" s="10">
        <v>734012</v>
      </c>
    </row>
    <row r="1106" spans="5:8">
      <c r="E1106" t="str">
        <f t="shared" si="17"/>
        <v>2</v>
      </c>
      <c r="G1106" s="10">
        <v>51</v>
      </c>
      <c r="H1106" s="10">
        <v>734022</v>
      </c>
    </row>
    <row r="1107" spans="5:8">
      <c r="E1107" t="str">
        <f t="shared" si="17"/>
        <v>2</v>
      </c>
      <c r="G1107" s="10">
        <v>51</v>
      </c>
      <c r="H1107" s="10">
        <v>734032</v>
      </c>
    </row>
    <row r="1108" spans="5:8">
      <c r="E1108" t="str">
        <f t="shared" si="17"/>
        <v>2</v>
      </c>
      <c r="G1108" s="10">
        <v>51</v>
      </c>
      <c r="H1108" s="10">
        <v>734042</v>
      </c>
    </row>
    <row r="1109" spans="5:8">
      <c r="E1109" t="str">
        <f t="shared" si="17"/>
        <v>2</v>
      </c>
      <c r="G1109" s="10">
        <v>51</v>
      </c>
      <c r="H1109" s="10">
        <v>735012</v>
      </c>
    </row>
    <row r="1110" spans="5:8">
      <c r="E1110" t="str">
        <f t="shared" si="17"/>
        <v>2</v>
      </c>
      <c r="G1110" s="10">
        <v>51</v>
      </c>
      <c r="H1110" s="10">
        <v>736012</v>
      </c>
    </row>
    <row r="1111" spans="5:8">
      <c r="E1111" t="str">
        <f t="shared" si="17"/>
        <v>2</v>
      </c>
      <c r="G1111" s="10">
        <v>51</v>
      </c>
      <c r="H1111" s="10">
        <v>737012</v>
      </c>
    </row>
    <row r="1112" spans="5:8">
      <c r="E1112" t="str">
        <f t="shared" si="17"/>
        <v>2</v>
      </c>
      <c r="G1112" s="10">
        <v>51</v>
      </c>
      <c r="H1112" s="10">
        <v>737902</v>
      </c>
    </row>
    <row r="1113" spans="5:8">
      <c r="E1113" t="str">
        <f t="shared" si="17"/>
        <v>1</v>
      </c>
      <c r="G1113" s="10">
        <v>51</v>
      </c>
      <c r="H1113" s="10" t="s">
        <v>166</v>
      </c>
    </row>
    <row r="1114" spans="5:8">
      <c r="E1114" t="str">
        <f t="shared" si="17"/>
        <v>2</v>
      </c>
      <c r="G1114" s="10">
        <v>51</v>
      </c>
      <c r="H1114" s="10" t="s">
        <v>168</v>
      </c>
    </row>
    <row r="1115" spans="5:8">
      <c r="E1115" t="str">
        <f t="shared" si="17"/>
        <v>3</v>
      </c>
      <c r="G1115" s="10">
        <v>51</v>
      </c>
      <c r="H1115" s="10" t="s">
        <v>170</v>
      </c>
    </row>
    <row r="1116" spans="5:8">
      <c r="E1116" t="str">
        <f t="shared" si="17"/>
        <v>2</v>
      </c>
      <c r="G1116" s="10">
        <v>51</v>
      </c>
      <c r="H1116" s="10" t="s">
        <v>172</v>
      </c>
    </row>
    <row r="1117" spans="5:8">
      <c r="E1117" t="str">
        <f t="shared" si="17"/>
        <v>4</v>
      </c>
      <c r="G1117" s="10">
        <v>51</v>
      </c>
      <c r="H1117" s="10" t="s">
        <v>174</v>
      </c>
    </row>
    <row r="1118" spans="5:8">
      <c r="E1118" t="str">
        <f t="shared" si="17"/>
        <v>5</v>
      </c>
      <c r="G1118" s="10">
        <v>51</v>
      </c>
      <c r="H1118" s="10" t="s">
        <v>176</v>
      </c>
    </row>
    <row r="1119" spans="5:8">
      <c r="E1119" t="str">
        <f t="shared" si="17"/>
        <v>8</v>
      </c>
      <c r="G1119" s="10">
        <v>51</v>
      </c>
      <c r="H1119" s="10" t="s">
        <v>178</v>
      </c>
    </row>
    <row r="1120" spans="5:8">
      <c r="E1120" t="str">
        <f t="shared" si="17"/>
        <v>9</v>
      </c>
      <c r="G1120" s="10">
        <v>51</v>
      </c>
      <c r="H1120" s="10" t="s">
        <v>180</v>
      </c>
    </row>
    <row r="1121" spans="5:8">
      <c r="E1121" t="str">
        <f t="shared" si="17"/>
        <v>8</v>
      </c>
      <c r="G1121" s="10">
        <v>51</v>
      </c>
      <c r="H1121" s="10" t="s">
        <v>182</v>
      </c>
    </row>
    <row r="1122" spans="5:8">
      <c r="E1122" t="str">
        <f t="shared" si="17"/>
        <v>9</v>
      </c>
      <c r="G1122" s="10">
        <v>51</v>
      </c>
      <c r="H1122" s="10" t="s">
        <v>184</v>
      </c>
    </row>
    <row r="1123" spans="5:8">
      <c r="E1123" t="str">
        <f t="shared" si="17"/>
        <v>1</v>
      </c>
      <c r="G1123" s="10">
        <v>51</v>
      </c>
      <c r="H1123" s="10" t="s">
        <v>186</v>
      </c>
    </row>
    <row r="1124" spans="5:8">
      <c r="E1124" t="str">
        <f t="shared" si="17"/>
        <v>2</v>
      </c>
      <c r="G1124" s="10">
        <v>51</v>
      </c>
      <c r="H1124" s="10" t="s">
        <v>188</v>
      </c>
    </row>
    <row r="1125" spans="5:8">
      <c r="E1125" t="str">
        <f t="shared" si="17"/>
        <v>3</v>
      </c>
      <c r="G1125" s="10">
        <v>51</v>
      </c>
      <c r="H1125" s="10" t="s">
        <v>190</v>
      </c>
    </row>
    <row r="1126" spans="5:8">
      <c r="E1126" t="str">
        <f t="shared" si="17"/>
        <v>4</v>
      </c>
      <c r="G1126" s="10">
        <v>51</v>
      </c>
      <c r="H1126" s="10" t="s">
        <v>192</v>
      </c>
    </row>
    <row r="1127" spans="5:8">
      <c r="E1127" t="str">
        <f t="shared" si="17"/>
        <v>5</v>
      </c>
      <c r="G1127" s="10">
        <v>51</v>
      </c>
      <c r="H1127" s="10" t="s">
        <v>194</v>
      </c>
    </row>
    <row r="1128" spans="5:8">
      <c r="E1128" t="str">
        <f t="shared" si="17"/>
        <v>0</v>
      </c>
      <c r="G1128" s="10">
        <v>51</v>
      </c>
      <c r="H1128" s="10" t="s">
        <v>196</v>
      </c>
    </row>
    <row r="1129" spans="5:8">
      <c r="E1129" t="str">
        <f t="shared" si="17"/>
        <v>9</v>
      </c>
      <c r="G1129" s="10">
        <v>51</v>
      </c>
      <c r="H1129" s="10" t="s">
        <v>198</v>
      </c>
    </row>
    <row r="1130" spans="5:8">
      <c r="E1130" t="str">
        <f t="shared" si="17"/>
        <v>1</v>
      </c>
      <c r="G1130" s="10">
        <v>51</v>
      </c>
      <c r="H1130" s="10" t="s">
        <v>200</v>
      </c>
    </row>
    <row r="1131" spans="5:8">
      <c r="E1131" t="str">
        <f t="shared" si="17"/>
        <v>2</v>
      </c>
      <c r="G1131" s="10">
        <v>51</v>
      </c>
      <c r="H1131" s="10" t="s">
        <v>202</v>
      </c>
    </row>
    <row r="1132" spans="5:8">
      <c r="E1132" t="str">
        <f t="shared" si="17"/>
        <v>3</v>
      </c>
      <c r="G1132" s="10">
        <v>51</v>
      </c>
      <c r="H1132" s="10" t="s">
        <v>204</v>
      </c>
    </row>
    <row r="1133" spans="5:8">
      <c r="E1133" t="str">
        <f t="shared" si="17"/>
        <v>4</v>
      </c>
      <c r="G1133" s="10">
        <v>51</v>
      </c>
      <c r="H1133" s="10" t="s">
        <v>206</v>
      </c>
    </row>
    <row r="1134" spans="5:8">
      <c r="E1134" t="str">
        <f t="shared" si="17"/>
        <v>8</v>
      </c>
      <c r="G1134" s="10">
        <v>51</v>
      </c>
      <c r="H1134" s="10" t="s">
        <v>208</v>
      </c>
    </row>
    <row r="1135" spans="5:8">
      <c r="E1135" t="str">
        <f t="shared" si="17"/>
        <v>9</v>
      </c>
      <c r="G1135" s="10">
        <v>51</v>
      </c>
      <c r="H1135" s="10" t="s">
        <v>210</v>
      </c>
    </row>
    <row r="1136" spans="5:8">
      <c r="E1136" t="str">
        <f t="shared" si="17"/>
        <v>8</v>
      </c>
      <c r="G1136" s="10">
        <v>51</v>
      </c>
      <c r="H1136" s="10" t="s">
        <v>212</v>
      </c>
    </row>
    <row r="1137" spans="5:8">
      <c r="E1137" t="str">
        <f t="shared" si="17"/>
        <v>9</v>
      </c>
      <c r="G1137" s="10">
        <v>51</v>
      </c>
      <c r="H1137" s="10" t="s">
        <v>214</v>
      </c>
    </row>
    <row r="1138" spans="5:8">
      <c r="E1138" t="str">
        <f t="shared" si="17"/>
        <v>1</v>
      </c>
      <c r="G1138" s="10">
        <v>51</v>
      </c>
      <c r="H1138" s="10" t="s">
        <v>216</v>
      </c>
    </row>
    <row r="1139" spans="5:8">
      <c r="E1139" t="str">
        <f t="shared" si="17"/>
        <v>2</v>
      </c>
      <c r="G1139" s="10">
        <v>51</v>
      </c>
      <c r="H1139" s="10" t="s">
        <v>218</v>
      </c>
    </row>
    <row r="1140" spans="5:8">
      <c r="E1140" t="str">
        <f t="shared" si="17"/>
        <v>8</v>
      </c>
      <c r="G1140" s="10">
        <v>51</v>
      </c>
      <c r="H1140" s="10" t="s">
        <v>220</v>
      </c>
    </row>
    <row r="1141" spans="5:8">
      <c r="E1141" t="str">
        <f t="shared" si="17"/>
        <v>9</v>
      </c>
      <c r="G1141" s="10">
        <v>51</v>
      </c>
      <c r="H1141" s="10" t="s">
        <v>222</v>
      </c>
    </row>
    <row r="1142" spans="5:8">
      <c r="E1142" t="str">
        <f t="shared" si="17"/>
        <v>8</v>
      </c>
      <c r="G1142" s="10">
        <v>51</v>
      </c>
      <c r="H1142" s="10" t="s">
        <v>224</v>
      </c>
    </row>
    <row r="1143" spans="5:8">
      <c r="E1143" t="str">
        <f t="shared" si="17"/>
        <v>9</v>
      </c>
      <c r="G1143" s="10">
        <v>51</v>
      </c>
      <c r="H1143" s="10" t="s">
        <v>226</v>
      </c>
    </row>
    <row r="1144" spans="5:8">
      <c r="E1144" t="str">
        <f t="shared" si="17"/>
        <v>1</v>
      </c>
      <c r="G1144" s="10">
        <v>51</v>
      </c>
      <c r="H1144" s="10" t="s">
        <v>228</v>
      </c>
    </row>
    <row r="1145" spans="5:8">
      <c r="E1145" t="str">
        <f t="shared" si="17"/>
        <v>1</v>
      </c>
      <c r="G1145" s="10">
        <v>51</v>
      </c>
      <c r="H1145" s="10" t="s">
        <v>230</v>
      </c>
    </row>
    <row r="1146" spans="5:8">
      <c r="E1146" t="str">
        <f t="shared" si="17"/>
        <v>2</v>
      </c>
      <c r="G1146" s="10">
        <v>51</v>
      </c>
      <c r="H1146" s="10" t="s">
        <v>232</v>
      </c>
    </row>
    <row r="1147" spans="5:8">
      <c r="E1147" t="str">
        <f t="shared" si="17"/>
        <v>3</v>
      </c>
      <c r="G1147" s="10">
        <v>51</v>
      </c>
      <c r="H1147" s="10" t="s">
        <v>234</v>
      </c>
    </row>
    <row r="1148" spans="5:8">
      <c r="E1148" t="str">
        <f t="shared" si="17"/>
        <v>4</v>
      </c>
      <c r="G1148" s="10">
        <v>51</v>
      </c>
      <c r="H1148" s="10" t="s">
        <v>236</v>
      </c>
    </row>
    <row r="1149" spans="5:8">
      <c r="E1149" t="str">
        <f t="shared" si="17"/>
        <v>5</v>
      </c>
      <c r="G1149" s="10">
        <v>51</v>
      </c>
      <c r="H1149" s="10" t="s">
        <v>238</v>
      </c>
    </row>
    <row r="1150" spans="5:8">
      <c r="E1150" t="str">
        <f t="shared" si="17"/>
        <v>6</v>
      </c>
      <c r="G1150" s="10">
        <v>51</v>
      </c>
      <c r="H1150" s="10" t="s">
        <v>240</v>
      </c>
    </row>
    <row r="1151" spans="5:8">
      <c r="E1151" t="str">
        <f t="shared" si="17"/>
        <v>7</v>
      </c>
      <c r="G1151" s="10">
        <v>51</v>
      </c>
      <c r="H1151" s="10" t="s">
        <v>242</v>
      </c>
    </row>
    <row r="1152" spans="5:8">
      <c r="E1152" t="str">
        <f t="shared" si="17"/>
        <v>8</v>
      </c>
      <c r="G1152" s="10">
        <v>51</v>
      </c>
      <c r="H1152" s="10" t="s">
        <v>244</v>
      </c>
    </row>
    <row r="1153" spans="5:8">
      <c r="E1153" t="str">
        <f t="shared" si="17"/>
        <v>9</v>
      </c>
      <c r="G1153" s="10">
        <v>51</v>
      </c>
      <c r="H1153" s="10" t="s">
        <v>246</v>
      </c>
    </row>
    <row r="1154" spans="5:8">
      <c r="E1154" t="str">
        <f t="shared" si="17"/>
        <v>0</v>
      </c>
      <c r="G1154" s="10">
        <v>51</v>
      </c>
      <c r="H1154" s="10" t="s">
        <v>248</v>
      </c>
    </row>
    <row r="1155" spans="5:8">
      <c r="E1155" t="str">
        <f t="shared" si="17"/>
        <v>5</v>
      </c>
      <c r="G1155" s="10">
        <v>51</v>
      </c>
      <c r="H1155" s="10" t="s">
        <v>250</v>
      </c>
    </row>
    <row r="1156" spans="5:8">
      <c r="E1156" t="str">
        <f t="shared" ref="E1156:E1219" si="18">RIGHT(H1156,1)</f>
        <v>6</v>
      </c>
      <c r="G1156" s="10">
        <v>51</v>
      </c>
      <c r="H1156" s="10" t="s">
        <v>252</v>
      </c>
    </row>
    <row r="1157" spans="5:8">
      <c r="E1157" t="str">
        <f t="shared" si="18"/>
        <v>1</v>
      </c>
      <c r="G1157" s="10">
        <v>51</v>
      </c>
      <c r="H1157" s="10" t="s">
        <v>254</v>
      </c>
    </row>
    <row r="1158" spans="5:8">
      <c r="E1158" t="str">
        <f t="shared" si="18"/>
        <v>2</v>
      </c>
      <c r="G1158" s="10">
        <v>51</v>
      </c>
      <c r="H1158" s="10" t="s">
        <v>256</v>
      </c>
    </row>
    <row r="1159" spans="5:8">
      <c r="E1159" t="str">
        <f t="shared" si="18"/>
        <v>9</v>
      </c>
      <c r="G1159" s="10">
        <v>51</v>
      </c>
      <c r="H1159" s="10" t="s">
        <v>258</v>
      </c>
    </row>
    <row r="1160" spans="5:8">
      <c r="E1160" t="str">
        <f t="shared" si="18"/>
        <v>1</v>
      </c>
      <c r="G1160" s="10">
        <v>51</v>
      </c>
      <c r="H1160" s="10" t="s">
        <v>260</v>
      </c>
    </row>
    <row r="1161" spans="5:8">
      <c r="E1161" t="str">
        <f t="shared" si="18"/>
        <v>2</v>
      </c>
      <c r="G1161" s="10">
        <v>51</v>
      </c>
      <c r="H1161" s="10" t="s">
        <v>262</v>
      </c>
    </row>
    <row r="1162" spans="5:8">
      <c r="E1162" t="str">
        <f t="shared" si="18"/>
        <v>8</v>
      </c>
      <c r="G1162" s="10">
        <v>51</v>
      </c>
      <c r="H1162" s="10" t="s">
        <v>264</v>
      </c>
    </row>
    <row r="1163" spans="5:8">
      <c r="E1163" t="str">
        <f t="shared" si="18"/>
        <v>9</v>
      </c>
      <c r="G1163" s="10">
        <v>51</v>
      </c>
      <c r="H1163" s="10" t="s">
        <v>266</v>
      </c>
    </row>
    <row r="1164" spans="5:8">
      <c r="E1164" t="str">
        <f t="shared" si="18"/>
        <v>8</v>
      </c>
      <c r="G1164" s="10">
        <v>51</v>
      </c>
      <c r="H1164" s="10" t="s">
        <v>268</v>
      </c>
    </row>
    <row r="1165" spans="5:8">
      <c r="E1165" t="str">
        <f t="shared" si="18"/>
        <v>9</v>
      </c>
      <c r="G1165" s="10">
        <v>51</v>
      </c>
      <c r="H1165" s="10" t="s">
        <v>270</v>
      </c>
    </row>
    <row r="1166" spans="5:8">
      <c r="E1166" t="str">
        <f t="shared" si="18"/>
        <v>1</v>
      </c>
      <c r="G1166" s="10">
        <v>51</v>
      </c>
      <c r="H1166" s="10" t="s">
        <v>272</v>
      </c>
    </row>
    <row r="1167" spans="5:8">
      <c r="E1167" t="str">
        <f t="shared" si="18"/>
        <v>2</v>
      </c>
      <c r="G1167" s="10">
        <v>51</v>
      </c>
      <c r="H1167" s="10" t="s">
        <v>274</v>
      </c>
    </row>
    <row r="1168" spans="5:8">
      <c r="E1168" t="str">
        <f t="shared" si="18"/>
        <v>3</v>
      </c>
      <c r="G1168" s="10">
        <v>51</v>
      </c>
      <c r="H1168" s="10" t="s">
        <v>276</v>
      </c>
    </row>
    <row r="1169" spans="5:8">
      <c r="E1169" t="str">
        <f t="shared" si="18"/>
        <v>4</v>
      </c>
      <c r="G1169" s="10">
        <v>51</v>
      </c>
      <c r="H1169" s="10" t="s">
        <v>278</v>
      </c>
    </row>
    <row r="1170" spans="5:8">
      <c r="E1170" t="str">
        <f t="shared" si="18"/>
        <v>5</v>
      </c>
      <c r="G1170" s="10">
        <v>51</v>
      </c>
      <c r="H1170" s="10" t="s">
        <v>280</v>
      </c>
    </row>
    <row r="1171" spans="5:8">
      <c r="E1171" t="str">
        <f t="shared" si="18"/>
        <v>6</v>
      </c>
      <c r="G1171" s="10">
        <v>51</v>
      </c>
      <c r="H1171" s="10" t="s">
        <v>282</v>
      </c>
    </row>
    <row r="1172" spans="5:8">
      <c r="E1172" t="str">
        <f t="shared" si="18"/>
        <v>1</v>
      </c>
      <c r="G1172" s="10">
        <v>51</v>
      </c>
      <c r="H1172" s="10" t="s">
        <v>284</v>
      </c>
    </row>
    <row r="1173" spans="5:8">
      <c r="E1173" t="str">
        <f t="shared" si="18"/>
        <v>2</v>
      </c>
      <c r="G1173" s="10">
        <v>51</v>
      </c>
      <c r="H1173" s="10" t="s">
        <v>286</v>
      </c>
    </row>
    <row r="1174" spans="5:8">
      <c r="E1174" t="str">
        <f t="shared" si="18"/>
        <v>8</v>
      </c>
      <c r="G1174" s="10">
        <v>51</v>
      </c>
      <c r="H1174" s="10" t="s">
        <v>288</v>
      </c>
    </row>
    <row r="1175" spans="5:8">
      <c r="E1175" t="str">
        <f t="shared" si="18"/>
        <v>9</v>
      </c>
      <c r="G1175" s="10">
        <v>51</v>
      </c>
      <c r="H1175" s="10" t="s">
        <v>290</v>
      </c>
    </row>
    <row r="1176" spans="5:8">
      <c r="E1176" t="str">
        <f t="shared" si="18"/>
        <v>8</v>
      </c>
      <c r="G1176" s="10">
        <v>51</v>
      </c>
      <c r="H1176" s="10" t="s">
        <v>292</v>
      </c>
    </row>
    <row r="1177" spans="5:8">
      <c r="E1177" t="str">
        <f t="shared" si="18"/>
        <v>9</v>
      </c>
      <c r="G1177" s="10">
        <v>51</v>
      </c>
      <c r="H1177" s="10" t="s">
        <v>294</v>
      </c>
    </row>
    <row r="1178" spans="5:8">
      <c r="E1178" t="str">
        <f t="shared" si="18"/>
        <v>8</v>
      </c>
      <c r="G1178" s="10">
        <v>51</v>
      </c>
      <c r="H1178" s="10" t="s">
        <v>296</v>
      </c>
    </row>
    <row r="1179" spans="5:8">
      <c r="E1179" t="str">
        <f t="shared" si="18"/>
        <v>9</v>
      </c>
      <c r="G1179" s="10">
        <v>51</v>
      </c>
      <c r="H1179" s="10" t="s">
        <v>298</v>
      </c>
    </row>
    <row r="1180" spans="5:8">
      <c r="E1180" t="str">
        <f t="shared" si="18"/>
        <v>1</v>
      </c>
      <c r="G1180" s="10">
        <v>51</v>
      </c>
      <c r="H1180" s="10" t="s">
        <v>300</v>
      </c>
    </row>
    <row r="1181" spans="5:8">
      <c r="E1181" t="str">
        <f t="shared" si="18"/>
        <v>1</v>
      </c>
      <c r="G1181" s="10">
        <v>51</v>
      </c>
      <c r="H1181" s="10" t="s">
        <v>302</v>
      </c>
    </row>
    <row r="1182" spans="5:8">
      <c r="E1182" t="str">
        <f t="shared" si="18"/>
        <v>2</v>
      </c>
      <c r="G1182" s="10">
        <v>51</v>
      </c>
      <c r="H1182" s="10" t="s">
        <v>304</v>
      </c>
    </row>
    <row r="1183" spans="5:8">
      <c r="E1183" t="str">
        <f t="shared" si="18"/>
        <v>3</v>
      </c>
      <c r="G1183" s="10">
        <v>51</v>
      </c>
      <c r="H1183" s="10" t="s">
        <v>306</v>
      </c>
    </row>
    <row r="1184" spans="5:8">
      <c r="E1184" t="str">
        <f t="shared" si="18"/>
        <v>6</v>
      </c>
      <c r="G1184" s="10">
        <v>51</v>
      </c>
      <c r="H1184" s="10" t="s">
        <v>308</v>
      </c>
    </row>
    <row r="1185" spans="5:8">
      <c r="E1185" t="str">
        <f t="shared" si="18"/>
        <v>7</v>
      </c>
      <c r="G1185" s="10">
        <v>51</v>
      </c>
      <c r="H1185" s="10" t="s">
        <v>310</v>
      </c>
    </row>
    <row r="1186" spans="5:8">
      <c r="E1186" t="str">
        <f t="shared" si="18"/>
        <v>8</v>
      </c>
      <c r="G1186" s="10">
        <v>51</v>
      </c>
      <c r="H1186" s="10" t="s">
        <v>312</v>
      </c>
    </row>
    <row r="1187" spans="5:8">
      <c r="E1187" t="str">
        <f t="shared" si="18"/>
        <v>9</v>
      </c>
      <c r="G1187" s="10">
        <v>51</v>
      </c>
      <c r="H1187" s="10" t="s">
        <v>314</v>
      </c>
    </row>
    <row r="1188" spans="5:8">
      <c r="E1188" t="str">
        <f t="shared" si="18"/>
        <v>0</v>
      </c>
      <c r="G1188" s="10">
        <v>51</v>
      </c>
      <c r="H1188" s="10" t="s">
        <v>316</v>
      </c>
    </row>
    <row r="1189" spans="5:8">
      <c r="E1189" t="str">
        <f t="shared" si="18"/>
        <v>2</v>
      </c>
      <c r="G1189" s="10">
        <v>51</v>
      </c>
      <c r="H1189" s="10" t="s">
        <v>318</v>
      </c>
    </row>
    <row r="1190" spans="5:8">
      <c r="E1190" t="str">
        <f t="shared" si="18"/>
        <v>4</v>
      </c>
      <c r="G1190" s="10">
        <v>51</v>
      </c>
      <c r="H1190" s="10" t="s">
        <v>320</v>
      </c>
    </row>
    <row r="1191" spans="5:8">
      <c r="E1191" t="str">
        <f t="shared" si="18"/>
        <v>5</v>
      </c>
      <c r="G1191" s="10">
        <v>51</v>
      </c>
      <c r="H1191" s="10" t="s">
        <v>322</v>
      </c>
    </row>
    <row r="1192" spans="5:8">
      <c r="E1192" t="str">
        <f t="shared" si="18"/>
        <v>6</v>
      </c>
      <c r="G1192" s="10">
        <v>51</v>
      </c>
      <c r="H1192" s="10" t="s">
        <v>324</v>
      </c>
    </row>
    <row r="1193" spans="5:8">
      <c r="E1193" t="str">
        <f t="shared" si="18"/>
        <v>7</v>
      </c>
      <c r="G1193" s="10">
        <v>51</v>
      </c>
      <c r="H1193" s="10" t="s">
        <v>326</v>
      </c>
    </row>
    <row r="1194" spans="5:8">
      <c r="E1194" t="str">
        <f t="shared" si="18"/>
        <v>8</v>
      </c>
      <c r="G1194" s="10">
        <v>51</v>
      </c>
      <c r="H1194" s="10" t="s">
        <v>328</v>
      </c>
    </row>
    <row r="1195" spans="5:8">
      <c r="E1195" t="str">
        <f t="shared" si="18"/>
        <v>9</v>
      </c>
      <c r="G1195" s="10">
        <v>51</v>
      </c>
      <c r="H1195" s="10" t="s">
        <v>330</v>
      </c>
    </row>
    <row r="1196" spans="5:8">
      <c r="E1196" t="str">
        <f t="shared" si="18"/>
        <v>1</v>
      </c>
      <c r="G1196" s="10">
        <v>51</v>
      </c>
      <c r="H1196" s="10" t="s">
        <v>332</v>
      </c>
    </row>
    <row r="1197" spans="5:8">
      <c r="E1197" t="str">
        <f t="shared" si="18"/>
        <v>5</v>
      </c>
      <c r="G1197" s="10">
        <v>51</v>
      </c>
      <c r="H1197" s="10" t="s">
        <v>333</v>
      </c>
    </row>
    <row r="1198" spans="5:8">
      <c r="E1198" t="str">
        <f t="shared" si="18"/>
        <v>6</v>
      </c>
      <c r="G1198" s="10">
        <v>51</v>
      </c>
      <c r="H1198" s="10" t="s">
        <v>335</v>
      </c>
    </row>
    <row r="1199" spans="5:8">
      <c r="E1199" t="str">
        <f t="shared" si="18"/>
        <v>7</v>
      </c>
      <c r="G1199" s="10">
        <v>51</v>
      </c>
      <c r="H1199" s="10" t="s">
        <v>337</v>
      </c>
    </row>
    <row r="1200" spans="5:8">
      <c r="E1200" t="str">
        <f t="shared" si="18"/>
        <v>0</v>
      </c>
      <c r="G1200" s="10">
        <v>51</v>
      </c>
      <c r="H1200" s="10" t="s">
        <v>339</v>
      </c>
    </row>
    <row r="1201" spans="5:8">
      <c r="E1201" t="str">
        <f t="shared" si="18"/>
        <v>1</v>
      </c>
      <c r="G1201" s="10">
        <v>51</v>
      </c>
      <c r="H1201" s="10" t="s">
        <v>341</v>
      </c>
    </row>
    <row r="1202" spans="5:8">
      <c r="E1202" t="str">
        <f t="shared" si="18"/>
        <v>2</v>
      </c>
      <c r="G1202" s="10">
        <v>51</v>
      </c>
      <c r="H1202" s="10" t="s">
        <v>343</v>
      </c>
    </row>
    <row r="1203" spans="5:8">
      <c r="E1203" t="str">
        <f t="shared" si="18"/>
        <v>3</v>
      </c>
      <c r="G1203" s="10">
        <v>51</v>
      </c>
      <c r="H1203" s="10" t="s">
        <v>345</v>
      </c>
    </row>
    <row r="1204" spans="5:8">
      <c r="E1204" t="str">
        <f t="shared" si="18"/>
        <v>0</v>
      </c>
      <c r="G1204" s="10">
        <v>51</v>
      </c>
      <c r="H1204" s="10" t="s">
        <v>347</v>
      </c>
    </row>
    <row r="1205" spans="5:8">
      <c r="E1205" t="str">
        <f t="shared" si="18"/>
        <v>9</v>
      </c>
      <c r="G1205" s="10">
        <v>51</v>
      </c>
      <c r="H1205" s="10" t="s">
        <v>349</v>
      </c>
    </row>
    <row r="1206" spans="5:8">
      <c r="E1206" t="str">
        <f t="shared" si="18"/>
        <v>1</v>
      </c>
      <c r="G1206" s="10">
        <v>51</v>
      </c>
      <c r="H1206" s="10" t="s">
        <v>351</v>
      </c>
    </row>
    <row r="1207" spans="5:8">
      <c r="E1207" t="str">
        <f t="shared" si="18"/>
        <v>2</v>
      </c>
      <c r="G1207" s="10">
        <v>51</v>
      </c>
      <c r="H1207" s="10" t="s">
        <v>352</v>
      </c>
    </row>
    <row r="1208" spans="5:8">
      <c r="E1208" t="str">
        <f t="shared" si="18"/>
        <v>3</v>
      </c>
      <c r="G1208" s="10">
        <v>51</v>
      </c>
      <c r="H1208" s="10" t="s">
        <v>353</v>
      </c>
    </row>
    <row r="1209" spans="5:8">
      <c r="E1209" t="str">
        <f t="shared" si="18"/>
        <v>4</v>
      </c>
      <c r="G1209" s="10">
        <v>51</v>
      </c>
      <c r="H1209" s="10" t="s">
        <v>354</v>
      </c>
    </row>
    <row r="1210" spans="5:8">
      <c r="E1210" t="str">
        <f t="shared" si="18"/>
        <v>5</v>
      </c>
      <c r="G1210" s="10">
        <v>51</v>
      </c>
      <c r="H1210" s="10" t="s">
        <v>355</v>
      </c>
    </row>
    <row r="1211" spans="5:8">
      <c r="E1211" t="str">
        <f t="shared" si="18"/>
        <v>6</v>
      </c>
      <c r="G1211" s="10">
        <v>51</v>
      </c>
      <c r="H1211" s="10" t="s">
        <v>356</v>
      </c>
    </row>
    <row r="1212" spans="5:8">
      <c r="E1212" t="str">
        <f t="shared" si="18"/>
        <v>7</v>
      </c>
      <c r="G1212" s="10">
        <v>51</v>
      </c>
      <c r="H1212" s="10" t="s">
        <v>357</v>
      </c>
    </row>
    <row r="1213" spans="5:8">
      <c r="E1213" t="str">
        <f t="shared" si="18"/>
        <v>8</v>
      </c>
      <c r="G1213" s="10">
        <v>51</v>
      </c>
      <c r="H1213" s="10" t="s">
        <v>358</v>
      </c>
    </row>
    <row r="1214" spans="5:8">
      <c r="E1214" t="str">
        <f t="shared" si="18"/>
        <v>9</v>
      </c>
      <c r="G1214" s="10">
        <v>51</v>
      </c>
      <c r="H1214" s="10" t="s">
        <v>359</v>
      </c>
    </row>
    <row r="1215" spans="5:8">
      <c r="E1215" t="str">
        <f t="shared" si="18"/>
        <v>0</v>
      </c>
      <c r="G1215" s="10">
        <v>51</v>
      </c>
      <c r="H1215" s="10" t="s">
        <v>360</v>
      </c>
    </row>
    <row r="1216" spans="5:8">
      <c r="E1216" t="str">
        <f t="shared" si="18"/>
        <v>1</v>
      </c>
      <c r="G1216" s="10">
        <v>51</v>
      </c>
      <c r="H1216" s="10" t="s">
        <v>361</v>
      </c>
    </row>
    <row r="1217" spans="5:8">
      <c r="E1217" t="str">
        <f t="shared" si="18"/>
        <v>2</v>
      </c>
      <c r="G1217" s="10">
        <v>51</v>
      </c>
      <c r="H1217" s="10" t="s">
        <v>363</v>
      </c>
    </row>
    <row r="1218" spans="5:8">
      <c r="E1218" t="str">
        <f t="shared" si="18"/>
        <v>3</v>
      </c>
      <c r="G1218" s="10">
        <v>51</v>
      </c>
      <c r="H1218" s="10" t="s">
        <v>365</v>
      </c>
    </row>
    <row r="1219" spans="5:8">
      <c r="E1219" t="str">
        <f t="shared" si="18"/>
        <v>4</v>
      </c>
      <c r="G1219" s="10">
        <v>51</v>
      </c>
      <c r="H1219" s="10" t="s">
        <v>367</v>
      </c>
    </row>
    <row r="1220" spans="5:8">
      <c r="E1220" t="str">
        <f t="shared" ref="E1220:E1283" si="19">RIGHT(H1220,1)</f>
        <v>5</v>
      </c>
      <c r="G1220" s="10">
        <v>51</v>
      </c>
      <c r="H1220" s="10" t="s">
        <v>369</v>
      </c>
    </row>
    <row r="1221" spans="5:8">
      <c r="E1221" t="str">
        <f t="shared" si="19"/>
        <v>6</v>
      </c>
      <c r="G1221" s="10">
        <v>51</v>
      </c>
      <c r="H1221" s="10" t="s">
        <v>370</v>
      </c>
    </row>
    <row r="1222" spans="5:8">
      <c r="E1222" t="str">
        <f t="shared" si="19"/>
        <v>7</v>
      </c>
      <c r="G1222" s="10">
        <v>51</v>
      </c>
      <c r="H1222" s="10" t="s">
        <v>371</v>
      </c>
    </row>
    <row r="1223" spans="5:8">
      <c r="E1223" t="str">
        <f t="shared" si="19"/>
        <v>8</v>
      </c>
      <c r="G1223" s="10">
        <v>51</v>
      </c>
      <c r="H1223" s="10" t="s">
        <v>373</v>
      </c>
    </row>
    <row r="1224" spans="5:8">
      <c r="E1224" t="str">
        <f t="shared" si="19"/>
        <v>9</v>
      </c>
      <c r="G1224" s="10">
        <v>51</v>
      </c>
      <c r="H1224" s="10" t="s">
        <v>375</v>
      </c>
    </row>
    <row r="1225" spans="5:8">
      <c r="E1225" t="str">
        <f t="shared" si="19"/>
        <v>0</v>
      </c>
      <c r="G1225" s="10">
        <v>51</v>
      </c>
      <c r="H1225" s="10" t="s">
        <v>377</v>
      </c>
    </row>
    <row r="1226" spans="5:8">
      <c r="E1226" t="str">
        <f t="shared" si="19"/>
        <v>1</v>
      </c>
      <c r="G1226" s="10">
        <v>51</v>
      </c>
      <c r="H1226" s="10" t="s">
        <v>379</v>
      </c>
    </row>
    <row r="1227" spans="5:8">
      <c r="E1227" t="str">
        <f t="shared" si="19"/>
        <v>2</v>
      </c>
      <c r="G1227" s="10">
        <v>51</v>
      </c>
      <c r="H1227" s="10" t="s">
        <v>381</v>
      </c>
    </row>
    <row r="1228" spans="5:8">
      <c r="E1228" t="str">
        <f t="shared" si="19"/>
        <v>3</v>
      </c>
      <c r="G1228" s="10">
        <v>51</v>
      </c>
      <c r="H1228" s="10" t="s">
        <v>383</v>
      </c>
    </row>
    <row r="1229" spans="5:8">
      <c r="E1229" t="str">
        <f t="shared" si="19"/>
        <v>4</v>
      </c>
      <c r="G1229" s="10">
        <v>51</v>
      </c>
      <c r="H1229" s="10" t="s">
        <v>385</v>
      </c>
    </row>
    <row r="1230" spans="5:8">
      <c r="E1230" t="str">
        <f t="shared" si="19"/>
        <v>5</v>
      </c>
      <c r="G1230" s="10">
        <v>51</v>
      </c>
      <c r="H1230" s="10" t="s">
        <v>387</v>
      </c>
    </row>
    <row r="1231" spans="5:8">
      <c r="E1231" t="str">
        <f t="shared" si="19"/>
        <v>6</v>
      </c>
      <c r="G1231" s="10">
        <v>51</v>
      </c>
      <c r="H1231" s="10" t="s">
        <v>389</v>
      </c>
    </row>
    <row r="1232" spans="5:8">
      <c r="E1232" t="str">
        <f t="shared" si="19"/>
        <v>7</v>
      </c>
      <c r="G1232" s="10">
        <v>51</v>
      </c>
      <c r="H1232" s="10" t="s">
        <v>391</v>
      </c>
    </row>
    <row r="1233" spans="5:8">
      <c r="E1233" t="str">
        <f t="shared" si="19"/>
        <v>8</v>
      </c>
      <c r="G1233" s="10">
        <v>51</v>
      </c>
      <c r="H1233" s="10" t="s">
        <v>393</v>
      </c>
    </row>
    <row r="1234" spans="5:8">
      <c r="E1234" t="str">
        <f t="shared" si="19"/>
        <v>9</v>
      </c>
      <c r="G1234" s="10">
        <v>51</v>
      </c>
      <c r="H1234" s="10" t="s">
        <v>395</v>
      </c>
    </row>
    <row r="1235" spans="5:8">
      <c r="E1235" t="str">
        <f t="shared" si="19"/>
        <v>0</v>
      </c>
      <c r="G1235" s="10">
        <v>51</v>
      </c>
      <c r="H1235" s="10" t="s">
        <v>397</v>
      </c>
    </row>
    <row r="1236" spans="5:8">
      <c r="E1236" t="str">
        <f t="shared" si="19"/>
        <v>1</v>
      </c>
      <c r="G1236" s="10">
        <v>51</v>
      </c>
      <c r="H1236" s="10" t="s">
        <v>399</v>
      </c>
    </row>
    <row r="1237" spans="5:8">
      <c r="E1237" t="str">
        <f t="shared" si="19"/>
        <v>2</v>
      </c>
      <c r="G1237" s="10">
        <v>51</v>
      </c>
      <c r="H1237" s="10" t="s">
        <v>400</v>
      </c>
    </row>
    <row r="1238" spans="5:8">
      <c r="E1238" t="str">
        <f t="shared" si="19"/>
        <v>9</v>
      </c>
      <c r="G1238" s="10">
        <v>51</v>
      </c>
      <c r="H1238" s="10" t="s">
        <v>401</v>
      </c>
    </row>
    <row r="1239" spans="5:8">
      <c r="E1239" t="str">
        <f t="shared" si="19"/>
        <v>2</v>
      </c>
      <c r="G1239" s="10">
        <v>51</v>
      </c>
      <c r="H1239" s="10" t="s">
        <v>402</v>
      </c>
    </row>
    <row r="1240" spans="5:8">
      <c r="E1240" t="str">
        <f t="shared" si="19"/>
        <v>8</v>
      </c>
      <c r="G1240" s="10">
        <v>51</v>
      </c>
      <c r="H1240" s="10" t="s">
        <v>404</v>
      </c>
    </row>
    <row r="1241" spans="5:8">
      <c r="E1241" t="str">
        <f t="shared" si="19"/>
        <v>9</v>
      </c>
      <c r="G1241" s="10">
        <v>51</v>
      </c>
      <c r="H1241" s="10" t="s">
        <v>405</v>
      </c>
    </row>
    <row r="1242" spans="5:8">
      <c r="E1242" t="str">
        <f t="shared" si="19"/>
        <v>8</v>
      </c>
      <c r="G1242" s="10">
        <v>51</v>
      </c>
      <c r="H1242" s="10" t="s">
        <v>406</v>
      </c>
    </row>
    <row r="1243" spans="5:8">
      <c r="E1243" t="str">
        <f t="shared" si="19"/>
        <v>9</v>
      </c>
      <c r="G1243" s="10">
        <v>51</v>
      </c>
      <c r="H1243" s="10" t="s">
        <v>407</v>
      </c>
    </row>
    <row r="1244" spans="5:8">
      <c r="E1244" t="str">
        <f t="shared" si="19"/>
        <v>1</v>
      </c>
      <c r="G1244" s="10">
        <v>51</v>
      </c>
      <c r="H1244" s="10" t="s">
        <v>408</v>
      </c>
    </row>
    <row r="1245" spans="5:8">
      <c r="E1245" t="str">
        <f t="shared" si="19"/>
        <v>1</v>
      </c>
      <c r="G1245" s="10">
        <v>51</v>
      </c>
      <c r="H1245" s="10" t="s">
        <v>410</v>
      </c>
    </row>
    <row r="1246" spans="5:8">
      <c r="E1246" t="str">
        <f t="shared" si="19"/>
        <v>2</v>
      </c>
      <c r="G1246" s="10">
        <v>51</v>
      </c>
      <c r="H1246" s="10" t="s">
        <v>411</v>
      </c>
    </row>
    <row r="1247" spans="5:8">
      <c r="E1247" t="str">
        <f t="shared" si="19"/>
        <v>3</v>
      </c>
      <c r="G1247" s="10">
        <v>51</v>
      </c>
      <c r="H1247" s="10" t="s">
        <v>412</v>
      </c>
    </row>
    <row r="1248" spans="5:8">
      <c r="E1248" t="str">
        <f t="shared" si="19"/>
        <v>4</v>
      </c>
      <c r="G1248" s="10">
        <v>51</v>
      </c>
      <c r="H1248" s="10" t="s">
        <v>413</v>
      </c>
    </row>
    <row r="1249" spans="5:8">
      <c r="E1249" t="str">
        <f t="shared" si="19"/>
        <v>5</v>
      </c>
      <c r="G1249" s="10">
        <v>51</v>
      </c>
      <c r="H1249" s="10" t="s">
        <v>414</v>
      </c>
    </row>
    <row r="1250" spans="5:8">
      <c r="E1250" t="str">
        <f t="shared" si="19"/>
        <v>6</v>
      </c>
      <c r="G1250" s="10">
        <v>51</v>
      </c>
      <c r="H1250" s="10" t="s">
        <v>415</v>
      </c>
    </row>
    <row r="1251" spans="5:8">
      <c r="E1251" t="str">
        <f t="shared" si="19"/>
        <v>1</v>
      </c>
      <c r="G1251" s="10">
        <v>51</v>
      </c>
      <c r="H1251" s="10" t="s">
        <v>416</v>
      </c>
    </row>
    <row r="1252" spans="5:8">
      <c r="E1252" t="str">
        <f t="shared" si="19"/>
        <v>2</v>
      </c>
      <c r="G1252" s="10">
        <v>51</v>
      </c>
      <c r="H1252" s="10" t="s">
        <v>417</v>
      </c>
    </row>
    <row r="1253" spans="5:8">
      <c r="E1253" t="str">
        <f t="shared" si="19"/>
        <v>8</v>
      </c>
      <c r="G1253" s="10">
        <v>51</v>
      </c>
      <c r="H1253" s="10" t="s">
        <v>418</v>
      </c>
    </row>
    <row r="1254" spans="5:8">
      <c r="E1254" t="str">
        <f t="shared" si="19"/>
        <v>9</v>
      </c>
      <c r="G1254" s="10">
        <v>51</v>
      </c>
      <c r="H1254" s="10" t="s">
        <v>420</v>
      </c>
    </row>
    <row r="1255" spans="5:8">
      <c r="E1255" t="str">
        <f t="shared" si="19"/>
        <v>8</v>
      </c>
      <c r="G1255" s="10">
        <v>51</v>
      </c>
      <c r="H1255" s="10" t="s">
        <v>422</v>
      </c>
    </row>
    <row r="1256" spans="5:8">
      <c r="E1256" t="str">
        <f t="shared" si="19"/>
        <v>9</v>
      </c>
      <c r="G1256" s="10">
        <v>51</v>
      </c>
      <c r="H1256" s="10" t="s">
        <v>423</v>
      </c>
    </row>
    <row r="1257" spans="5:8">
      <c r="E1257" t="str">
        <f t="shared" si="19"/>
        <v>8</v>
      </c>
      <c r="G1257" s="10">
        <v>51</v>
      </c>
      <c r="H1257" s="10" t="s">
        <v>424</v>
      </c>
    </row>
    <row r="1258" spans="5:8">
      <c r="E1258" t="str">
        <f t="shared" si="19"/>
        <v>9</v>
      </c>
      <c r="G1258" s="10">
        <v>51</v>
      </c>
      <c r="H1258" s="10" t="s">
        <v>425</v>
      </c>
    </row>
    <row r="1259" spans="5:8">
      <c r="E1259" t="str">
        <f t="shared" si="19"/>
        <v>1</v>
      </c>
      <c r="G1259" s="10">
        <v>51</v>
      </c>
      <c r="H1259" s="10" t="s">
        <v>426</v>
      </c>
    </row>
    <row r="1260" spans="5:8">
      <c r="E1260" t="str">
        <f t="shared" si="19"/>
        <v>2</v>
      </c>
      <c r="G1260" s="10">
        <v>51</v>
      </c>
      <c r="H1260" s="10" t="s">
        <v>427</v>
      </c>
    </row>
    <row r="1261" spans="5:8">
      <c r="E1261" t="str">
        <f t="shared" si="19"/>
        <v>3</v>
      </c>
      <c r="G1261" s="10">
        <v>51</v>
      </c>
      <c r="H1261" s="10" t="s">
        <v>428</v>
      </c>
    </row>
    <row r="1262" spans="5:8">
      <c r="E1262" t="str">
        <f t="shared" si="19"/>
        <v>4</v>
      </c>
      <c r="G1262" s="10">
        <v>51</v>
      </c>
      <c r="H1262" s="10" t="s">
        <v>429</v>
      </c>
    </row>
    <row r="1263" spans="5:8">
      <c r="E1263" t="str">
        <f t="shared" si="19"/>
        <v>8</v>
      </c>
      <c r="G1263" s="10">
        <v>51</v>
      </c>
      <c r="H1263" s="10" t="s">
        <v>430</v>
      </c>
    </row>
    <row r="1264" spans="5:8">
      <c r="E1264" t="str">
        <f t="shared" si="19"/>
        <v>9</v>
      </c>
      <c r="G1264" s="10">
        <v>51</v>
      </c>
      <c r="H1264" s="10" t="s">
        <v>431</v>
      </c>
    </row>
    <row r="1265" spans="5:8">
      <c r="E1265" t="str">
        <f t="shared" si="19"/>
        <v>8</v>
      </c>
      <c r="G1265" s="10">
        <v>51</v>
      </c>
      <c r="H1265" s="10" t="s">
        <v>432</v>
      </c>
    </row>
    <row r="1266" spans="5:8">
      <c r="E1266" t="str">
        <f t="shared" si="19"/>
        <v>9</v>
      </c>
      <c r="G1266" s="10">
        <v>51</v>
      </c>
      <c r="H1266" s="10" t="s">
        <v>434</v>
      </c>
    </row>
    <row r="1267" spans="5:8">
      <c r="E1267" t="str">
        <f t="shared" si="19"/>
        <v>1</v>
      </c>
      <c r="G1267" s="10">
        <v>51</v>
      </c>
      <c r="H1267" s="10" t="s">
        <v>435</v>
      </c>
    </row>
    <row r="1268" spans="5:8">
      <c r="E1268" t="str">
        <f t="shared" si="19"/>
        <v>1</v>
      </c>
      <c r="G1268" s="10">
        <v>51</v>
      </c>
      <c r="H1268" s="10" t="s">
        <v>436</v>
      </c>
    </row>
    <row r="1269" spans="5:8">
      <c r="E1269" t="str">
        <f t="shared" si="19"/>
        <v>2</v>
      </c>
      <c r="G1269" s="10">
        <v>51</v>
      </c>
      <c r="H1269" s="10" t="s">
        <v>437</v>
      </c>
    </row>
    <row r="1270" spans="5:8">
      <c r="E1270" t="str">
        <f t="shared" si="19"/>
        <v>3</v>
      </c>
      <c r="G1270" s="10">
        <v>51</v>
      </c>
      <c r="H1270" s="10" t="s">
        <v>438</v>
      </c>
    </row>
    <row r="1271" spans="5:8">
      <c r="E1271" t="str">
        <f t="shared" si="19"/>
        <v>4</v>
      </c>
      <c r="G1271" s="10">
        <v>51</v>
      </c>
      <c r="H1271" s="10" t="s">
        <v>439</v>
      </c>
    </row>
    <row r="1272" spans="5:8">
      <c r="E1272" t="str">
        <f t="shared" si="19"/>
        <v>5</v>
      </c>
      <c r="G1272" s="10">
        <v>51</v>
      </c>
      <c r="H1272" s="10" t="s">
        <v>440</v>
      </c>
    </row>
    <row r="1273" spans="5:8">
      <c r="E1273" t="str">
        <f t="shared" si="19"/>
        <v>9</v>
      </c>
      <c r="G1273" s="10">
        <v>51</v>
      </c>
      <c r="H1273" s="10" t="s">
        <v>441</v>
      </c>
    </row>
    <row r="1274" spans="5:8">
      <c r="E1274" t="str">
        <f t="shared" si="19"/>
        <v>1</v>
      </c>
      <c r="G1274" s="10">
        <v>51</v>
      </c>
      <c r="H1274" s="10" t="s">
        <v>442</v>
      </c>
    </row>
    <row r="1275" spans="5:8">
      <c r="E1275" t="str">
        <f t="shared" si="19"/>
        <v>1</v>
      </c>
      <c r="G1275" s="10">
        <v>51</v>
      </c>
      <c r="H1275" s="10" t="s">
        <v>444</v>
      </c>
    </row>
    <row r="1276" spans="5:8">
      <c r="E1276" t="str">
        <f t="shared" si="19"/>
        <v>3</v>
      </c>
      <c r="G1276" s="10">
        <v>51</v>
      </c>
      <c r="H1276" s="10" t="s">
        <v>445</v>
      </c>
    </row>
    <row r="1277" spans="5:8">
      <c r="E1277" t="str">
        <f t="shared" si="19"/>
        <v>4</v>
      </c>
      <c r="G1277" s="10">
        <v>51</v>
      </c>
      <c r="H1277" s="10" t="s">
        <v>446</v>
      </c>
    </row>
    <row r="1278" spans="5:8">
      <c r="E1278" t="str">
        <f t="shared" si="19"/>
        <v>5</v>
      </c>
      <c r="G1278" s="10">
        <v>51</v>
      </c>
      <c r="H1278" s="10" t="s">
        <v>448</v>
      </c>
    </row>
    <row r="1279" spans="5:8">
      <c r="E1279" t="str">
        <f t="shared" si="19"/>
        <v>6</v>
      </c>
      <c r="G1279" s="10">
        <v>51</v>
      </c>
      <c r="H1279" s="10" t="s">
        <v>450</v>
      </c>
    </row>
    <row r="1280" spans="5:8">
      <c r="E1280" t="str">
        <f t="shared" si="19"/>
        <v>7</v>
      </c>
      <c r="G1280" s="10">
        <v>51</v>
      </c>
      <c r="H1280" s="10" t="s">
        <v>451</v>
      </c>
    </row>
    <row r="1281" spans="5:8">
      <c r="E1281" t="str">
        <f t="shared" si="19"/>
        <v>8</v>
      </c>
      <c r="G1281" s="10">
        <v>51</v>
      </c>
      <c r="H1281" s="10" t="s">
        <v>452</v>
      </c>
    </row>
    <row r="1282" spans="5:8">
      <c r="E1282" t="str">
        <f t="shared" si="19"/>
        <v>9</v>
      </c>
      <c r="G1282" s="10">
        <v>51</v>
      </c>
      <c r="H1282" s="10" t="s">
        <v>453</v>
      </c>
    </row>
    <row r="1283" spans="5:8">
      <c r="E1283" t="str">
        <f t="shared" si="19"/>
        <v>0</v>
      </c>
      <c r="G1283" s="10">
        <v>51</v>
      </c>
      <c r="H1283" s="10" t="s">
        <v>454</v>
      </c>
    </row>
    <row r="1284" spans="5:8">
      <c r="E1284" t="str">
        <f t="shared" ref="E1284:E1347" si="20">RIGHT(H1284,1)</f>
        <v>1</v>
      </c>
      <c r="G1284" s="10">
        <v>51</v>
      </c>
      <c r="H1284" s="10" t="s">
        <v>455</v>
      </c>
    </row>
    <row r="1285" spans="5:8">
      <c r="E1285" t="str">
        <f t="shared" si="20"/>
        <v>2</v>
      </c>
      <c r="G1285" s="10">
        <v>51</v>
      </c>
      <c r="H1285" s="10" t="s">
        <v>457</v>
      </c>
    </row>
    <row r="1286" spans="5:8">
      <c r="E1286" t="str">
        <f t="shared" si="20"/>
        <v>3</v>
      </c>
      <c r="G1286" s="10">
        <v>51</v>
      </c>
      <c r="H1286" s="10" t="s">
        <v>458</v>
      </c>
    </row>
    <row r="1287" spans="5:8">
      <c r="E1287" t="str">
        <f t="shared" si="20"/>
        <v>4</v>
      </c>
      <c r="G1287" s="10">
        <v>51</v>
      </c>
      <c r="H1287" s="10" t="s">
        <v>460</v>
      </c>
    </row>
    <row r="1288" spans="5:8">
      <c r="E1288" t="str">
        <f t="shared" si="20"/>
        <v>5</v>
      </c>
      <c r="G1288" s="10">
        <v>51</v>
      </c>
      <c r="H1288" s="10" t="s">
        <v>461</v>
      </c>
    </row>
    <row r="1289" spans="5:8">
      <c r="E1289" t="str">
        <f t="shared" si="20"/>
        <v>6</v>
      </c>
      <c r="G1289" s="10">
        <v>51</v>
      </c>
      <c r="H1289" s="10" t="s">
        <v>462</v>
      </c>
    </row>
    <row r="1290" spans="5:8">
      <c r="E1290" t="str">
        <f t="shared" si="20"/>
        <v>7</v>
      </c>
      <c r="G1290" s="10">
        <v>51</v>
      </c>
      <c r="H1290" s="10" t="s">
        <v>463</v>
      </c>
    </row>
    <row r="1291" spans="5:8">
      <c r="E1291" t="str">
        <f t="shared" si="20"/>
        <v>8</v>
      </c>
      <c r="G1291" s="10">
        <v>51</v>
      </c>
      <c r="H1291" s="10" t="s">
        <v>464</v>
      </c>
    </row>
    <row r="1292" spans="5:8">
      <c r="E1292" t="str">
        <f t="shared" si="20"/>
        <v>9</v>
      </c>
      <c r="G1292" s="10">
        <v>51</v>
      </c>
      <c r="H1292" s="10" t="s">
        <v>465</v>
      </c>
    </row>
    <row r="1293" spans="5:8">
      <c r="E1293" t="str">
        <f t="shared" si="20"/>
        <v>1</v>
      </c>
      <c r="G1293" s="10">
        <v>51</v>
      </c>
      <c r="H1293" s="10" t="s">
        <v>466</v>
      </c>
    </row>
    <row r="1294" spans="5:8">
      <c r="E1294" t="str">
        <f t="shared" si="20"/>
        <v>5</v>
      </c>
      <c r="G1294" s="10">
        <v>51</v>
      </c>
      <c r="H1294" s="10" t="s">
        <v>467</v>
      </c>
    </row>
    <row r="1295" spans="5:8">
      <c r="E1295" t="str">
        <f t="shared" si="20"/>
        <v>6</v>
      </c>
      <c r="G1295" s="10">
        <v>51</v>
      </c>
      <c r="H1295" s="10" t="s">
        <v>468</v>
      </c>
    </row>
    <row r="1296" spans="5:8">
      <c r="E1296" t="str">
        <f t="shared" si="20"/>
        <v>7</v>
      </c>
      <c r="G1296" s="10">
        <v>51</v>
      </c>
      <c r="H1296" s="10" t="s">
        <v>469</v>
      </c>
    </row>
    <row r="1297" spans="5:8">
      <c r="E1297" t="str">
        <f t="shared" si="20"/>
        <v>9</v>
      </c>
      <c r="G1297" s="10">
        <v>51</v>
      </c>
      <c r="H1297" s="10" t="s">
        <v>470</v>
      </c>
    </row>
    <row r="1298" spans="5:8">
      <c r="E1298" t="str">
        <f t="shared" si="20"/>
        <v>2</v>
      </c>
      <c r="G1298" s="10">
        <v>61</v>
      </c>
      <c r="H1298" s="10">
        <v>225012</v>
      </c>
    </row>
    <row r="1299" spans="5:8">
      <c r="E1299" t="str">
        <f t="shared" si="20"/>
        <v>2</v>
      </c>
      <c r="G1299" s="10">
        <v>61</v>
      </c>
      <c r="H1299" s="10">
        <v>226012</v>
      </c>
    </row>
    <row r="1300" spans="5:8">
      <c r="E1300" t="str">
        <f t="shared" si="20"/>
        <v>2</v>
      </c>
      <c r="G1300" s="10">
        <v>61</v>
      </c>
      <c r="H1300" s="10">
        <v>227012</v>
      </c>
    </row>
    <row r="1301" spans="5:8">
      <c r="E1301" t="str">
        <f t="shared" si="20"/>
        <v>1</v>
      </c>
      <c r="G1301" s="10">
        <v>61</v>
      </c>
      <c r="H1301" s="10">
        <v>228011</v>
      </c>
    </row>
    <row r="1302" spans="5:8">
      <c r="E1302" t="str">
        <f t="shared" si="20"/>
        <v>2</v>
      </c>
      <c r="G1302" s="10">
        <v>61</v>
      </c>
      <c r="H1302" s="10">
        <v>230012</v>
      </c>
    </row>
    <row r="1303" spans="5:8">
      <c r="E1303" t="str">
        <f t="shared" si="20"/>
        <v>2</v>
      </c>
      <c r="G1303" s="10">
        <v>61</v>
      </c>
      <c r="H1303" s="10">
        <v>231012</v>
      </c>
    </row>
    <row r="1304" spans="5:8">
      <c r="E1304" t="str">
        <f t="shared" si="20"/>
        <v>2</v>
      </c>
      <c r="G1304" s="10">
        <v>61</v>
      </c>
      <c r="H1304" s="10">
        <v>232012</v>
      </c>
    </row>
    <row r="1305" spans="5:8">
      <c r="E1305" t="str">
        <f t="shared" si="20"/>
        <v>2</v>
      </c>
      <c r="G1305" s="10">
        <v>61</v>
      </c>
      <c r="H1305" s="10">
        <v>233012</v>
      </c>
    </row>
    <row r="1306" spans="5:8">
      <c r="E1306" t="str">
        <f t="shared" si="20"/>
        <v>2</v>
      </c>
      <c r="G1306" s="10">
        <v>61</v>
      </c>
      <c r="H1306" s="10">
        <v>251012</v>
      </c>
    </row>
    <row r="1307" spans="5:8">
      <c r="E1307" t="str">
        <f t="shared" si="20"/>
        <v>2</v>
      </c>
      <c r="G1307" s="10">
        <v>61</v>
      </c>
      <c r="H1307" s="10">
        <v>253012</v>
      </c>
    </row>
    <row r="1308" spans="5:8">
      <c r="E1308" t="str">
        <f t="shared" si="20"/>
        <v>1</v>
      </c>
      <c r="G1308" s="10">
        <v>61</v>
      </c>
      <c r="H1308" s="10">
        <v>307011</v>
      </c>
    </row>
    <row r="1309" spans="5:8">
      <c r="E1309" t="str">
        <f t="shared" si="20"/>
        <v>1</v>
      </c>
      <c r="G1309" s="10">
        <v>61</v>
      </c>
      <c r="H1309" s="10">
        <v>701011</v>
      </c>
    </row>
    <row r="1310" spans="5:8">
      <c r="E1310" t="str">
        <f t="shared" si="20"/>
        <v>1</v>
      </c>
      <c r="G1310" s="10">
        <v>61</v>
      </c>
      <c r="H1310" s="10">
        <v>702011</v>
      </c>
    </row>
    <row r="1311" spans="5:8">
      <c r="E1311" t="str">
        <f t="shared" si="20"/>
        <v>1</v>
      </c>
      <c r="G1311" s="10">
        <v>61</v>
      </c>
      <c r="H1311" s="10">
        <v>703011</v>
      </c>
    </row>
    <row r="1312" spans="5:8">
      <c r="E1312" t="str">
        <f t="shared" si="20"/>
        <v>1</v>
      </c>
      <c r="G1312" s="10">
        <v>61</v>
      </c>
      <c r="H1312" s="10">
        <v>704011</v>
      </c>
    </row>
    <row r="1313" spans="5:8">
      <c r="E1313" t="str">
        <f t="shared" si="20"/>
        <v>1</v>
      </c>
      <c r="G1313" s="10">
        <v>61</v>
      </c>
      <c r="H1313" s="10">
        <v>704041</v>
      </c>
    </row>
    <row r="1314" spans="5:8">
      <c r="E1314" t="str">
        <f t="shared" si="20"/>
        <v>1</v>
      </c>
      <c r="G1314" s="10">
        <v>61</v>
      </c>
      <c r="H1314" s="10">
        <v>704051</v>
      </c>
    </row>
    <row r="1315" spans="5:8">
      <c r="E1315" t="str">
        <f t="shared" si="20"/>
        <v>1</v>
      </c>
      <c r="G1315" s="10">
        <v>61</v>
      </c>
      <c r="H1315" s="10">
        <v>705011</v>
      </c>
    </row>
    <row r="1316" spans="5:8">
      <c r="E1316" t="str">
        <f t="shared" si="20"/>
        <v>1</v>
      </c>
      <c r="G1316" s="10">
        <v>61</v>
      </c>
      <c r="H1316" s="10">
        <v>706011</v>
      </c>
    </row>
    <row r="1317" spans="5:8">
      <c r="E1317" t="str">
        <f t="shared" si="20"/>
        <v>1</v>
      </c>
      <c r="G1317" s="10">
        <v>61</v>
      </c>
      <c r="H1317" s="10">
        <v>707011</v>
      </c>
    </row>
    <row r="1318" spans="5:8">
      <c r="E1318" t="str">
        <f t="shared" si="20"/>
        <v>1</v>
      </c>
      <c r="G1318" s="10">
        <v>61</v>
      </c>
      <c r="H1318" s="10">
        <v>707021</v>
      </c>
    </row>
    <row r="1319" spans="5:8">
      <c r="E1319" t="str">
        <f t="shared" si="20"/>
        <v>1</v>
      </c>
      <c r="G1319" s="10">
        <v>61</v>
      </c>
      <c r="H1319" s="10">
        <v>708011</v>
      </c>
    </row>
    <row r="1320" spans="5:8">
      <c r="E1320" t="str">
        <f t="shared" si="20"/>
        <v>1</v>
      </c>
      <c r="G1320" s="10">
        <v>61</v>
      </c>
      <c r="H1320" s="10">
        <v>709011</v>
      </c>
    </row>
    <row r="1321" spans="5:8">
      <c r="E1321" t="str">
        <f t="shared" si="20"/>
        <v>1</v>
      </c>
      <c r="G1321" s="10">
        <v>61</v>
      </c>
      <c r="H1321" s="10">
        <v>710011</v>
      </c>
    </row>
    <row r="1322" spans="5:8">
      <c r="E1322" t="str">
        <f t="shared" si="20"/>
        <v>1</v>
      </c>
      <c r="G1322" s="10">
        <v>61</v>
      </c>
      <c r="H1322" s="10">
        <v>711011</v>
      </c>
    </row>
    <row r="1323" spans="5:8">
      <c r="E1323" t="str">
        <f t="shared" si="20"/>
        <v>1</v>
      </c>
      <c r="G1323" s="10">
        <v>61</v>
      </c>
      <c r="H1323" s="10">
        <v>712011</v>
      </c>
    </row>
    <row r="1324" spans="5:8">
      <c r="E1324" t="str">
        <f t="shared" si="20"/>
        <v>1</v>
      </c>
      <c r="G1324" s="10">
        <v>61</v>
      </c>
      <c r="H1324" s="10">
        <v>712021</v>
      </c>
    </row>
    <row r="1325" spans="5:8">
      <c r="E1325" t="str">
        <f t="shared" si="20"/>
        <v>1</v>
      </c>
      <c r="G1325" s="10">
        <v>61</v>
      </c>
      <c r="H1325" s="10">
        <v>712041</v>
      </c>
    </row>
    <row r="1326" spans="5:8">
      <c r="E1326" t="str">
        <f t="shared" si="20"/>
        <v>1</v>
      </c>
      <c r="G1326" s="10">
        <v>61</v>
      </c>
      <c r="H1326" s="10">
        <v>712051</v>
      </c>
    </row>
    <row r="1327" spans="5:8">
      <c r="E1327" t="str">
        <f t="shared" si="20"/>
        <v>1</v>
      </c>
      <c r="G1327" s="10">
        <v>61</v>
      </c>
      <c r="H1327" s="10">
        <v>713011</v>
      </c>
    </row>
    <row r="1328" spans="5:8">
      <c r="E1328" t="str">
        <f t="shared" si="20"/>
        <v>1</v>
      </c>
      <c r="G1328" s="10">
        <v>61</v>
      </c>
      <c r="H1328" s="10">
        <v>714011</v>
      </c>
    </row>
    <row r="1329" spans="5:8">
      <c r="E1329" t="str">
        <f t="shared" si="20"/>
        <v>1</v>
      </c>
      <c r="G1329" s="10">
        <v>61</v>
      </c>
      <c r="H1329" s="10">
        <v>714041</v>
      </c>
    </row>
    <row r="1330" spans="5:8">
      <c r="E1330" t="str">
        <f t="shared" si="20"/>
        <v>1</v>
      </c>
      <c r="G1330" s="10">
        <v>61</v>
      </c>
      <c r="H1330" s="10">
        <v>714051</v>
      </c>
    </row>
    <row r="1331" spans="5:8">
      <c r="E1331" t="str">
        <f t="shared" si="20"/>
        <v>1</v>
      </c>
      <c r="G1331" s="10">
        <v>61</v>
      </c>
      <c r="H1331" s="10">
        <v>714091</v>
      </c>
    </row>
    <row r="1332" spans="5:8">
      <c r="E1332" t="str">
        <f t="shared" si="20"/>
        <v>1</v>
      </c>
      <c r="G1332" s="10">
        <v>61</v>
      </c>
      <c r="H1332" s="10">
        <v>715011</v>
      </c>
    </row>
    <row r="1333" spans="5:8">
      <c r="E1333" t="str">
        <f t="shared" si="20"/>
        <v>1</v>
      </c>
      <c r="G1333" s="10">
        <v>61</v>
      </c>
      <c r="H1333" s="10">
        <v>715031</v>
      </c>
    </row>
    <row r="1334" spans="5:8">
      <c r="E1334" t="str">
        <f t="shared" si="20"/>
        <v>1</v>
      </c>
      <c r="G1334" s="10">
        <v>61</v>
      </c>
      <c r="H1334" s="10">
        <v>716011</v>
      </c>
    </row>
    <row r="1335" spans="5:8">
      <c r="E1335" t="str">
        <f t="shared" si="20"/>
        <v>1</v>
      </c>
      <c r="G1335" s="10">
        <v>61</v>
      </c>
      <c r="H1335" s="10">
        <v>717011</v>
      </c>
    </row>
    <row r="1336" spans="5:8">
      <c r="E1336" t="str">
        <f t="shared" si="20"/>
        <v>1</v>
      </c>
      <c r="G1336" s="10">
        <v>61</v>
      </c>
      <c r="H1336" s="10">
        <v>717141</v>
      </c>
    </row>
    <row r="1337" spans="5:8">
      <c r="E1337" t="str">
        <f t="shared" si="20"/>
        <v>1</v>
      </c>
      <c r="G1337" s="10">
        <v>61</v>
      </c>
      <c r="H1337" s="10">
        <v>717151</v>
      </c>
    </row>
    <row r="1338" spans="5:8">
      <c r="E1338" t="str">
        <f t="shared" si="20"/>
        <v>1</v>
      </c>
      <c r="G1338" s="10">
        <v>61</v>
      </c>
      <c r="H1338" s="10">
        <v>717321</v>
      </c>
    </row>
    <row r="1339" spans="5:8">
      <c r="E1339" t="str">
        <f t="shared" si="20"/>
        <v>1</v>
      </c>
      <c r="G1339" s="10">
        <v>61</v>
      </c>
      <c r="H1339" s="10">
        <v>717511</v>
      </c>
    </row>
    <row r="1340" spans="5:8">
      <c r="E1340" t="str">
        <f t="shared" si="20"/>
        <v>1</v>
      </c>
      <c r="G1340" s="10">
        <v>61</v>
      </c>
      <c r="H1340" s="10">
        <v>718011</v>
      </c>
    </row>
    <row r="1341" spans="5:8">
      <c r="E1341" t="str">
        <f t="shared" si="20"/>
        <v>1</v>
      </c>
      <c r="G1341" s="10">
        <v>61</v>
      </c>
      <c r="H1341" s="10">
        <v>719011</v>
      </c>
    </row>
    <row r="1342" spans="5:8">
      <c r="E1342" t="str">
        <f t="shared" si="20"/>
        <v>1</v>
      </c>
      <c r="G1342" s="10">
        <v>61</v>
      </c>
      <c r="H1342" s="10">
        <v>719811</v>
      </c>
    </row>
    <row r="1343" spans="5:8">
      <c r="E1343" t="str">
        <f t="shared" si="20"/>
        <v>1</v>
      </c>
      <c r="G1343" s="10">
        <v>61</v>
      </c>
      <c r="H1343" s="10">
        <v>719901</v>
      </c>
    </row>
    <row r="1344" spans="5:8">
      <c r="E1344" t="str">
        <f t="shared" si="20"/>
        <v>2</v>
      </c>
      <c r="G1344" s="10">
        <v>61</v>
      </c>
      <c r="H1344" s="10">
        <v>720012</v>
      </c>
    </row>
    <row r="1345" spans="5:8">
      <c r="E1345" t="str">
        <f t="shared" si="20"/>
        <v>2</v>
      </c>
      <c r="G1345" s="10">
        <v>61</v>
      </c>
      <c r="H1345" s="10">
        <v>720062</v>
      </c>
    </row>
    <row r="1346" spans="5:8">
      <c r="E1346" t="str">
        <f t="shared" si="20"/>
        <v>2</v>
      </c>
      <c r="G1346" s="10">
        <v>61</v>
      </c>
      <c r="H1346" s="10">
        <v>720082</v>
      </c>
    </row>
    <row r="1347" spans="5:8">
      <c r="E1347" t="str">
        <f t="shared" si="20"/>
        <v>1</v>
      </c>
      <c r="G1347" s="10">
        <v>61</v>
      </c>
      <c r="H1347" s="10">
        <v>721011</v>
      </c>
    </row>
    <row r="1348" spans="5:8">
      <c r="E1348" t="str">
        <f t="shared" ref="E1348:E1411" si="21">RIGHT(H1348,1)</f>
        <v>2</v>
      </c>
      <c r="G1348" s="10">
        <v>61</v>
      </c>
      <c r="H1348" s="10">
        <v>722012</v>
      </c>
    </row>
    <row r="1349" spans="5:8">
      <c r="E1349" t="str">
        <f t="shared" si="21"/>
        <v>2</v>
      </c>
      <c r="G1349" s="10">
        <v>61</v>
      </c>
      <c r="H1349" s="10">
        <v>723012</v>
      </c>
    </row>
    <row r="1350" spans="5:8">
      <c r="E1350" t="str">
        <f t="shared" si="21"/>
        <v>1</v>
      </c>
      <c r="G1350" s="10">
        <v>61</v>
      </c>
      <c r="H1350" s="10">
        <v>724011</v>
      </c>
    </row>
    <row r="1351" spans="5:8">
      <c r="E1351" t="str">
        <f t="shared" si="21"/>
        <v>2</v>
      </c>
      <c r="G1351" s="10">
        <v>61</v>
      </c>
      <c r="H1351" s="10">
        <v>725012</v>
      </c>
    </row>
    <row r="1352" spans="5:8">
      <c r="E1352" t="str">
        <f t="shared" si="21"/>
        <v>2</v>
      </c>
      <c r="G1352" s="10">
        <v>61</v>
      </c>
      <c r="H1352" s="10">
        <v>726012</v>
      </c>
    </row>
    <row r="1353" spans="5:8">
      <c r="E1353" t="str">
        <f t="shared" si="21"/>
        <v>2</v>
      </c>
      <c r="G1353" s="10">
        <v>61</v>
      </c>
      <c r="H1353" s="10">
        <v>727012</v>
      </c>
    </row>
    <row r="1354" spans="5:8">
      <c r="E1354" t="str">
        <f t="shared" si="21"/>
        <v>2</v>
      </c>
      <c r="G1354" s="10">
        <v>61</v>
      </c>
      <c r="H1354" s="10">
        <v>728012</v>
      </c>
    </row>
    <row r="1355" spans="5:8">
      <c r="E1355" t="str">
        <f t="shared" si="21"/>
        <v>2</v>
      </c>
      <c r="G1355" s="10">
        <v>61</v>
      </c>
      <c r="H1355" s="10">
        <v>729012</v>
      </c>
    </row>
    <row r="1356" spans="5:8">
      <c r="E1356" t="str">
        <f t="shared" si="21"/>
        <v>2</v>
      </c>
      <c r="G1356" s="10">
        <v>61</v>
      </c>
      <c r="H1356" s="10">
        <v>729022</v>
      </c>
    </row>
    <row r="1357" spans="5:8">
      <c r="E1357" t="str">
        <f t="shared" si="21"/>
        <v>2</v>
      </c>
      <c r="G1357" s="10">
        <v>61</v>
      </c>
      <c r="H1357" s="10">
        <v>729032</v>
      </c>
    </row>
    <row r="1358" spans="5:8">
      <c r="E1358" t="str">
        <f t="shared" si="21"/>
        <v>2</v>
      </c>
      <c r="G1358" s="10">
        <v>61</v>
      </c>
      <c r="H1358" s="10">
        <v>730012</v>
      </c>
    </row>
    <row r="1359" spans="5:8">
      <c r="E1359" t="str">
        <f t="shared" si="21"/>
        <v>2</v>
      </c>
      <c r="G1359" s="10">
        <v>61</v>
      </c>
      <c r="H1359" s="10">
        <v>731012</v>
      </c>
    </row>
    <row r="1360" spans="5:8">
      <c r="E1360" t="str">
        <f t="shared" si="21"/>
        <v>2</v>
      </c>
      <c r="G1360" s="10">
        <v>61</v>
      </c>
      <c r="H1360" s="10">
        <v>731022</v>
      </c>
    </row>
    <row r="1361" spans="5:8">
      <c r="E1361" t="str">
        <f t="shared" si="21"/>
        <v>2</v>
      </c>
      <c r="G1361" s="10">
        <v>61</v>
      </c>
      <c r="H1361" s="10">
        <v>732012</v>
      </c>
    </row>
    <row r="1362" spans="5:8">
      <c r="E1362" t="str">
        <f t="shared" si="21"/>
        <v>2</v>
      </c>
      <c r="G1362" s="10">
        <v>61</v>
      </c>
      <c r="H1362" s="10">
        <v>732032</v>
      </c>
    </row>
    <row r="1363" spans="5:8">
      <c r="E1363" t="str">
        <f t="shared" si="21"/>
        <v>2</v>
      </c>
      <c r="G1363" s="10">
        <v>61</v>
      </c>
      <c r="H1363" s="10">
        <v>733012</v>
      </c>
    </row>
    <row r="1364" spans="5:8">
      <c r="E1364" t="str">
        <f t="shared" si="21"/>
        <v>2</v>
      </c>
      <c r="G1364" s="10">
        <v>61</v>
      </c>
      <c r="H1364" s="10">
        <v>734012</v>
      </c>
    </row>
    <row r="1365" spans="5:8">
      <c r="E1365" t="str">
        <f t="shared" si="21"/>
        <v>2</v>
      </c>
      <c r="G1365" s="10">
        <v>61</v>
      </c>
      <c r="H1365" s="10">
        <v>734022</v>
      </c>
    </row>
    <row r="1366" spans="5:8">
      <c r="E1366" t="str">
        <f t="shared" si="21"/>
        <v>2</v>
      </c>
      <c r="G1366" s="10">
        <v>61</v>
      </c>
      <c r="H1366" s="10">
        <v>734032</v>
      </c>
    </row>
    <row r="1367" spans="5:8">
      <c r="E1367" t="str">
        <f t="shared" si="21"/>
        <v>2</v>
      </c>
      <c r="G1367" s="10">
        <v>61</v>
      </c>
      <c r="H1367" s="10">
        <v>734042</v>
      </c>
    </row>
    <row r="1368" spans="5:8">
      <c r="E1368" t="str">
        <f t="shared" si="21"/>
        <v>2</v>
      </c>
      <c r="G1368" s="10">
        <v>61</v>
      </c>
      <c r="H1368" s="10">
        <v>735012</v>
      </c>
    </row>
    <row r="1369" spans="5:8">
      <c r="E1369" t="str">
        <f t="shared" si="21"/>
        <v>2</v>
      </c>
      <c r="G1369" s="10">
        <v>61</v>
      </c>
      <c r="H1369" s="10">
        <v>736012</v>
      </c>
    </row>
    <row r="1370" spans="5:8">
      <c r="E1370" t="str">
        <f t="shared" si="21"/>
        <v>2</v>
      </c>
      <c r="G1370" s="10">
        <v>61</v>
      </c>
      <c r="H1370" s="10">
        <v>737012</v>
      </c>
    </row>
    <row r="1371" spans="5:8">
      <c r="E1371" t="str">
        <f t="shared" si="21"/>
        <v>2</v>
      </c>
      <c r="G1371" s="10">
        <v>61</v>
      </c>
      <c r="H1371" s="10">
        <v>737902</v>
      </c>
    </row>
    <row r="1372" spans="5:8">
      <c r="E1372" t="str">
        <f t="shared" si="21"/>
        <v>1</v>
      </c>
      <c r="G1372" s="10">
        <v>61</v>
      </c>
      <c r="H1372" s="10" t="s">
        <v>166</v>
      </c>
    </row>
    <row r="1373" spans="5:8">
      <c r="E1373" t="str">
        <f t="shared" si="21"/>
        <v>2</v>
      </c>
      <c r="G1373" s="10">
        <v>61</v>
      </c>
      <c r="H1373" s="10" t="s">
        <v>168</v>
      </c>
    </row>
    <row r="1374" spans="5:8">
      <c r="E1374" t="str">
        <f t="shared" si="21"/>
        <v>3</v>
      </c>
      <c r="G1374" s="10">
        <v>61</v>
      </c>
      <c r="H1374" s="10" t="s">
        <v>170</v>
      </c>
    </row>
    <row r="1375" spans="5:8">
      <c r="E1375" t="str">
        <f t="shared" si="21"/>
        <v>2</v>
      </c>
      <c r="G1375" s="10">
        <v>61</v>
      </c>
      <c r="H1375" s="10" t="s">
        <v>172</v>
      </c>
    </row>
    <row r="1376" spans="5:8">
      <c r="E1376" t="str">
        <f t="shared" si="21"/>
        <v>4</v>
      </c>
      <c r="G1376" s="10">
        <v>61</v>
      </c>
      <c r="H1376" s="10" t="s">
        <v>174</v>
      </c>
    </row>
    <row r="1377" spans="5:8">
      <c r="E1377" t="str">
        <f t="shared" si="21"/>
        <v>5</v>
      </c>
      <c r="G1377" s="10">
        <v>61</v>
      </c>
      <c r="H1377" s="10" t="s">
        <v>176</v>
      </c>
    </row>
    <row r="1378" spans="5:8">
      <c r="E1378" t="str">
        <f t="shared" si="21"/>
        <v>8</v>
      </c>
      <c r="G1378" s="10">
        <v>61</v>
      </c>
      <c r="H1378" s="10" t="s">
        <v>178</v>
      </c>
    </row>
    <row r="1379" spans="5:8">
      <c r="E1379" t="str">
        <f t="shared" si="21"/>
        <v>9</v>
      </c>
      <c r="G1379" s="10">
        <v>61</v>
      </c>
      <c r="H1379" s="10" t="s">
        <v>180</v>
      </c>
    </row>
    <row r="1380" spans="5:8">
      <c r="E1380" t="str">
        <f t="shared" si="21"/>
        <v>8</v>
      </c>
      <c r="G1380" s="10">
        <v>61</v>
      </c>
      <c r="H1380" s="10" t="s">
        <v>182</v>
      </c>
    </row>
    <row r="1381" spans="5:8">
      <c r="E1381" t="str">
        <f t="shared" si="21"/>
        <v>9</v>
      </c>
      <c r="G1381" s="10">
        <v>61</v>
      </c>
      <c r="H1381" s="10" t="s">
        <v>184</v>
      </c>
    </row>
    <row r="1382" spans="5:8">
      <c r="E1382" t="str">
        <f t="shared" si="21"/>
        <v>1</v>
      </c>
      <c r="G1382" s="10">
        <v>61</v>
      </c>
      <c r="H1382" s="10" t="s">
        <v>186</v>
      </c>
    </row>
    <row r="1383" spans="5:8">
      <c r="E1383" t="str">
        <f t="shared" si="21"/>
        <v>2</v>
      </c>
      <c r="G1383" s="10">
        <v>61</v>
      </c>
      <c r="H1383" s="10" t="s">
        <v>188</v>
      </c>
    </row>
    <row r="1384" spans="5:8">
      <c r="E1384" t="str">
        <f t="shared" si="21"/>
        <v>3</v>
      </c>
      <c r="G1384" s="10">
        <v>61</v>
      </c>
      <c r="H1384" s="10" t="s">
        <v>190</v>
      </c>
    </row>
    <row r="1385" spans="5:8">
      <c r="E1385" t="str">
        <f t="shared" si="21"/>
        <v>4</v>
      </c>
      <c r="G1385" s="10">
        <v>61</v>
      </c>
      <c r="H1385" s="10" t="s">
        <v>192</v>
      </c>
    </row>
    <row r="1386" spans="5:8">
      <c r="E1386" t="str">
        <f t="shared" si="21"/>
        <v>5</v>
      </c>
      <c r="G1386" s="10">
        <v>61</v>
      </c>
      <c r="H1386" s="10" t="s">
        <v>194</v>
      </c>
    </row>
    <row r="1387" spans="5:8">
      <c r="E1387" t="str">
        <f t="shared" si="21"/>
        <v>0</v>
      </c>
      <c r="G1387" s="10">
        <v>61</v>
      </c>
      <c r="H1387" s="10" t="s">
        <v>196</v>
      </c>
    </row>
    <row r="1388" spans="5:8">
      <c r="E1388" t="str">
        <f t="shared" si="21"/>
        <v>9</v>
      </c>
      <c r="G1388" s="10">
        <v>61</v>
      </c>
      <c r="H1388" s="10" t="s">
        <v>198</v>
      </c>
    </row>
    <row r="1389" spans="5:8">
      <c r="E1389" t="str">
        <f t="shared" si="21"/>
        <v>1</v>
      </c>
      <c r="G1389" s="10">
        <v>61</v>
      </c>
      <c r="H1389" s="10" t="s">
        <v>200</v>
      </c>
    </row>
    <row r="1390" spans="5:8">
      <c r="E1390" t="str">
        <f t="shared" si="21"/>
        <v>2</v>
      </c>
      <c r="G1390" s="10">
        <v>61</v>
      </c>
      <c r="H1390" s="10" t="s">
        <v>202</v>
      </c>
    </row>
    <row r="1391" spans="5:8">
      <c r="E1391" t="str">
        <f t="shared" si="21"/>
        <v>3</v>
      </c>
      <c r="G1391" s="10">
        <v>61</v>
      </c>
      <c r="H1391" s="10" t="s">
        <v>204</v>
      </c>
    </row>
    <row r="1392" spans="5:8">
      <c r="E1392" t="str">
        <f t="shared" si="21"/>
        <v>4</v>
      </c>
      <c r="G1392" s="10">
        <v>61</v>
      </c>
      <c r="H1392" s="10" t="s">
        <v>206</v>
      </c>
    </row>
    <row r="1393" spans="5:8">
      <c r="E1393" t="str">
        <f t="shared" si="21"/>
        <v>8</v>
      </c>
      <c r="G1393" s="10">
        <v>61</v>
      </c>
      <c r="H1393" s="10" t="s">
        <v>208</v>
      </c>
    </row>
    <row r="1394" spans="5:8">
      <c r="E1394" t="str">
        <f t="shared" si="21"/>
        <v>9</v>
      </c>
      <c r="G1394" s="10">
        <v>61</v>
      </c>
      <c r="H1394" s="10" t="s">
        <v>210</v>
      </c>
    </row>
    <row r="1395" spans="5:8">
      <c r="E1395" t="str">
        <f t="shared" si="21"/>
        <v>8</v>
      </c>
      <c r="G1395" s="10">
        <v>61</v>
      </c>
      <c r="H1395" s="10" t="s">
        <v>212</v>
      </c>
    </row>
    <row r="1396" spans="5:8">
      <c r="E1396" t="str">
        <f t="shared" si="21"/>
        <v>9</v>
      </c>
      <c r="G1396" s="10">
        <v>61</v>
      </c>
      <c r="H1396" s="10" t="s">
        <v>214</v>
      </c>
    </row>
    <row r="1397" spans="5:8">
      <c r="E1397" t="str">
        <f t="shared" si="21"/>
        <v>1</v>
      </c>
      <c r="G1397" s="10">
        <v>61</v>
      </c>
      <c r="H1397" s="10" t="s">
        <v>216</v>
      </c>
    </row>
    <row r="1398" spans="5:8">
      <c r="E1398" t="str">
        <f t="shared" si="21"/>
        <v>2</v>
      </c>
      <c r="G1398" s="10">
        <v>61</v>
      </c>
      <c r="H1398" s="10" t="s">
        <v>218</v>
      </c>
    </row>
    <row r="1399" spans="5:8">
      <c r="E1399" t="str">
        <f t="shared" si="21"/>
        <v>8</v>
      </c>
      <c r="G1399" s="10">
        <v>61</v>
      </c>
      <c r="H1399" s="10" t="s">
        <v>220</v>
      </c>
    </row>
    <row r="1400" spans="5:8">
      <c r="E1400" t="str">
        <f t="shared" si="21"/>
        <v>9</v>
      </c>
      <c r="G1400" s="10">
        <v>61</v>
      </c>
      <c r="H1400" s="10" t="s">
        <v>222</v>
      </c>
    </row>
    <row r="1401" spans="5:8">
      <c r="E1401" t="str">
        <f t="shared" si="21"/>
        <v>8</v>
      </c>
      <c r="G1401" s="10">
        <v>61</v>
      </c>
      <c r="H1401" s="10" t="s">
        <v>224</v>
      </c>
    </row>
    <row r="1402" spans="5:8">
      <c r="E1402" t="str">
        <f t="shared" si="21"/>
        <v>9</v>
      </c>
      <c r="G1402" s="10">
        <v>61</v>
      </c>
      <c r="H1402" s="10" t="s">
        <v>226</v>
      </c>
    </row>
    <row r="1403" spans="5:8">
      <c r="E1403" t="str">
        <f t="shared" si="21"/>
        <v>1</v>
      </c>
      <c r="G1403" s="10">
        <v>61</v>
      </c>
      <c r="H1403" s="10" t="s">
        <v>228</v>
      </c>
    </row>
    <row r="1404" spans="5:8">
      <c r="E1404" t="str">
        <f t="shared" si="21"/>
        <v>1</v>
      </c>
      <c r="G1404" s="10">
        <v>61</v>
      </c>
      <c r="H1404" s="10" t="s">
        <v>230</v>
      </c>
    </row>
    <row r="1405" spans="5:8">
      <c r="E1405" t="str">
        <f t="shared" si="21"/>
        <v>2</v>
      </c>
      <c r="G1405" s="10">
        <v>61</v>
      </c>
      <c r="H1405" s="10" t="s">
        <v>232</v>
      </c>
    </row>
    <row r="1406" spans="5:8">
      <c r="E1406" t="str">
        <f t="shared" si="21"/>
        <v>3</v>
      </c>
      <c r="G1406" s="10">
        <v>61</v>
      </c>
      <c r="H1406" s="10" t="s">
        <v>234</v>
      </c>
    </row>
    <row r="1407" spans="5:8">
      <c r="E1407" t="str">
        <f t="shared" si="21"/>
        <v>4</v>
      </c>
      <c r="G1407" s="10">
        <v>61</v>
      </c>
      <c r="H1407" s="10" t="s">
        <v>236</v>
      </c>
    </row>
    <row r="1408" spans="5:8">
      <c r="E1408" t="str">
        <f t="shared" si="21"/>
        <v>5</v>
      </c>
      <c r="G1408" s="10">
        <v>61</v>
      </c>
      <c r="H1408" s="10" t="s">
        <v>238</v>
      </c>
    </row>
    <row r="1409" spans="5:8">
      <c r="E1409" t="str">
        <f t="shared" si="21"/>
        <v>6</v>
      </c>
      <c r="G1409" s="10">
        <v>61</v>
      </c>
      <c r="H1409" s="10" t="s">
        <v>240</v>
      </c>
    </row>
    <row r="1410" spans="5:8">
      <c r="E1410" t="str">
        <f t="shared" si="21"/>
        <v>7</v>
      </c>
      <c r="G1410" s="10">
        <v>61</v>
      </c>
      <c r="H1410" s="10" t="s">
        <v>242</v>
      </c>
    </row>
    <row r="1411" spans="5:8">
      <c r="E1411" t="str">
        <f t="shared" si="21"/>
        <v>8</v>
      </c>
      <c r="G1411" s="10">
        <v>61</v>
      </c>
      <c r="H1411" s="10" t="s">
        <v>244</v>
      </c>
    </row>
    <row r="1412" spans="5:8">
      <c r="E1412" t="str">
        <f t="shared" ref="E1412:E1475" si="22">RIGHT(H1412,1)</f>
        <v>9</v>
      </c>
      <c r="G1412" s="10">
        <v>61</v>
      </c>
      <c r="H1412" s="10" t="s">
        <v>246</v>
      </c>
    </row>
    <row r="1413" spans="5:8">
      <c r="E1413" t="str">
        <f t="shared" si="22"/>
        <v>0</v>
      </c>
      <c r="G1413" s="10">
        <v>61</v>
      </c>
      <c r="H1413" s="10" t="s">
        <v>248</v>
      </c>
    </row>
    <row r="1414" spans="5:8">
      <c r="E1414" t="str">
        <f t="shared" si="22"/>
        <v>5</v>
      </c>
      <c r="G1414" s="10">
        <v>61</v>
      </c>
      <c r="H1414" s="10" t="s">
        <v>250</v>
      </c>
    </row>
    <row r="1415" spans="5:8">
      <c r="E1415" t="str">
        <f t="shared" si="22"/>
        <v>6</v>
      </c>
      <c r="G1415" s="10">
        <v>61</v>
      </c>
      <c r="H1415" s="10" t="s">
        <v>252</v>
      </c>
    </row>
    <row r="1416" spans="5:8">
      <c r="E1416" t="str">
        <f t="shared" si="22"/>
        <v>1</v>
      </c>
      <c r="G1416" s="10">
        <v>61</v>
      </c>
      <c r="H1416" s="10" t="s">
        <v>254</v>
      </c>
    </row>
    <row r="1417" spans="5:8">
      <c r="E1417" t="str">
        <f t="shared" si="22"/>
        <v>2</v>
      </c>
      <c r="G1417" s="10">
        <v>61</v>
      </c>
      <c r="H1417" s="10" t="s">
        <v>256</v>
      </c>
    </row>
    <row r="1418" spans="5:8">
      <c r="E1418" t="str">
        <f t="shared" si="22"/>
        <v>9</v>
      </c>
      <c r="G1418" s="10">
        <v>61</v>
      </c>
      <c r="H1418" s="10" t="s">
        <v>258</v>
      </c>
    </row>
    <row r="1419" spans="5:8">
      <c r="E1419" t="str">
        <f t="shared" si="22"/>
        <v>1</v>
      </c>
      <c r="G1419" s="10">
        <v>61</v>
      </c>
      <c r="H1419" s="10" t="s">
        <v>260</v>
      </c>
    </row>
    <row r="1420" spans="5:8">
      <c r="E1420" t="str">
        <f t="shared" si="22"/>
        <v>2</v>
      </c>
      <c r="G1420" s="10">
        <v>61</v>
      </c>
      <c r="H1420" s="10" t="s">
        <v>262</v>
      </c>
    </row>
    <row r="1421" spans="5:8">
      <c r="E1421" t="str">
        <f t="shared" si="22"/>
        <v>8</v>
      </c>
      <c r="G1421" s="10">
        <v>61</v>
      </c>
      <c r="H1421" s="10" t="s">
        <v>264</v>
      </c>
    </row>
    <row r="1422" spans="5:8">
      <c r="E1422" t="str">
        <f t="shared" si="22"/>
        <v>9</v>
      </c>
      <c r="G1422" s="10">
        <v>61</v>
      </c>
      <c r="H1422" s="10" t="s">
        <v>266</v>
      </c>
    </row>
    <row r="1423" spans="5:8">
      <c r="E1423" t="str">
        <f t="shared" si="22"/>
        <v>8</v>
      </c>
      <c r="G1423" s="10">
        <v>61</v>
      </c>
      <c r="H1423" s="10" t="s">
        <v>268</v>
      </c>
    </row>
    <row r="1424" spans="5:8">
      <c r="E1424" t="str">
        <f t="shared" si="22"/>
        <v>9</v>
      </c>
      <c r="G1424" s="10">
        <v>61</v>
      </c>
      <c r="H1424" s="10" t="s">
        <v>270</v>
      </c>
    </row>
    <row r="1425" spans="5:8">
      <c r="E1425" t="str">
        <f t="shared" si="22"/>
        <v>1</v>
      </c>
      <c r="G1425" s="10">
        <v>61</v>
      </c>
      <c r="H1425" s="10" t="s">
        <v>272</v>
      </c>
    </row>
    <row r="1426" spans="5:8">
      <c r="E1426" t="str">
        <f t="shared" si="22"/>
        <v>2</v>
      </c>
      <c r="G1426" s="10">
        <v>61</v>
      </c>
      <c r="H1426" s="10" t="s">
        <v>274</v>
      </c>
    </row>
    <row r="1427" spans="5:8">
      <c r="E1427" t="str">
        <f t="shared" si="22"/>
        <v>3</v>
      </c>
      <c r="G1427" s="10">
        <v>61</v>
      </c>
      <c r="H1427" s="10" t="s">
        <v>276</v>
      </c>
    </row>
    <row r="1428" spans="5:8">
      <c r="E1428" t="str">
        <f t="shared" si="22"/>
        <v>4</v>
      </c>
      <c r="G1428" s="10">
        <v>61</v>
      </c>
      <c r="H1428" s="10" t="s">
        <v>278</v>
      </c>
    </row>
    <row r="1429" spans="5:8">
      <c r="E1429" t="str">
        <f t="shared" si="22"/>
        <v>5</v>
      </c>
      <c r="G1429" s="10">
        <v>61</v>
      </c>
      <c r="H1429" s="10" t="s">
        <v>280</v>
      </c>
    </row>
    <row r="1430" spans="5:8">
      <c r="E1430" t="str">
        <f t="shared" si="22"/>
        <v>6</v>
      </c>
      <c r="G1430" s="10">
        <v>61</v>
      </c>
      <c r="H1430" s="10" t="s">
        <v>282</v>
      </c>
    </row>
    <row r="1431" spans="5:8">
      <c r="E1431" t="str">
        <f t="shared" si="22"/>
        <v>1</v>
      </c>
      <c r="G1431" s="10">
        <v>61</v>
      </c>
      <c r="H1431" s="10" t="s">
        <v>284</v>
      </c>
    </row>
    <row r="1432" spans="5:8">
      <c r="E1432" t="str">
        <f t="shared" si="22"/>
        <v>2</v>
      </c>
      <c r="G1432" s="10">
        <v>61</v>
      </c>
      <c r="H1432" s="10" t="s">
        <v>286</v>
      </c>
    </row>
    <row r="1433" spans="5:8">
      <c r="E1433" t="str">
        <f t="shared" si="22"/>
        <v>8</v>
      </c>
      <c r="G1433" s="10">
        <v>61</v>
      </c>
      <c r="H1433" s="10" t="s">
        <v>288</v>
      </c>
    </row>
    <row r="1434" spans="5:8">
      <c r="E1434" t="str">
        <f t="shared" si="22"/>
        <v>9</v>
      </c>
      <c r="G1434" s="10">
        <v>61</v>
      </c>
      <c r="H1434" s="10" t="s">
        <v>290</v>
      </c>
    </row>
    <row r="1435" spans="5:8">
      <c r="E1435" t="str">
        <f t="shared" si="22"/>
        <v>8</v>
      </c>
      <c r="G1435" s="10">
        <v>61</v>
      </c>
      <c r="H1435" s="10" t="s">
        <v>292</v>
      </c>
    </row>
    <row r="1436" spans="5:8">
      <c r="E1436" t="str">
        <f t="shared" si="22"/>
        <v>9</v>
      </c>
      <c r="G1436" s="10">
        <v>61</v>
      </c>
      <c r="H1436" s="10" t="s">
        <v>294</v>
      </c>
    </row>
    <row r="1437" spans="5:8">
      <c r="E1437" t="str">
        <f t="shared" si="22"/>
        <v>8</v>
      </c>
      <c r="G1437" s="10">
        <v>61</v>
      </c>
      <c r="H1437" s="10" t="s">
        <v>296</v>
      </c>
    </row>
    <row r="1438" spans="5:8">
      <c r="E1438" t="str">
        <f t="shared" si="22"/>
        <v>9</v>
      </c>
      <c r="G1438" s="10">
        <v>61</v>
      </c>
      <c r="H1438" s="10" t="s">
        <v>298</v>
      </c>
    </row>
    <row r="1439" spans="5:8">
      <c r="E1439" t="str">
        <f t="shared" si="22"/>
        <v>1</v>
      </c>
      <c r="G1439" s="10">
        <v>61</v>
      </c>
      <c r="H1439" s="10" t="s">
        <v>300</v>
      </c>
    </row>
    <row r="1440" spans="5:8">
      <c r="E1440" t="str">
        <f t="shared" si="22"/>
        <v>1</v>
      </c>
      <c r="G1440" s="10">
        <v>61</v>
      </c>
      <c r="H1440" s="10" t="s">
        <v>302</v>
      </c>
    </row>
    <row r="1441" spans="5:8">
      <c r="E1441" t="str">
        <f t="shared" si="22"/>
        <v>2</v>
      </c>
      <c r="G1441" s="10">
        <v>61</v>
      </c>
      <c r="H1441" s="10" t="s">
        <v>304</v>
      </c>
    </row>
    <row r="1442" spans="5:8">
      <c r="E1442" t="str">
        <f t="shared" si="22"/>
        <v>3</v>
      </c>
      <c r="G1442" s="10">
        <v>61</v>
      </c>
      <c r="H1442" s="10" t="s">
        <v>306</v>
      </c>
    </row>
    <row r="1443" spans="5:8">
      <c r="E1443" t="str">
        <f t="shared" si="22"/>
        <v>6</v>
      </c>
      <c r="G1443" s="10">
        <v>61</v>
      </c>
      <c r="H1443" s="10" t="s">
        <v>308</v>
      </c>
    </row>
    <row r="1444" spans="5:8">
      <c r="E1444" t="str">
        <f t="shared" si="22"/>
        <v>7</v>
      </c>
      <c r="G1444" s="10">
        <v>61</v>
      </c>
      <c r="H1444" s="10" t="s">
        <v>310</v>
      </c>
    </row>
    <row r="1445" spans="5:8">
      <c r="E1445" t="str">
        <f t="shared" si="22"/>
        <v>8</v>
      </c>
      <c r="G1445" s="10">
        <v>61</v>
      </c>
      <c r="H1445" s="10" t="s">
        <v>312</v>
      </c>
    </row>
    <row r="1446" spans="5:8">
      <c r="E1446" t="str">
        <f t="shared" si="22"/>
        <v>9</v>
      </c>
      <c r="G1446" s="10">
        <v>61</v>
      </c>
      <c r="H1446" s="10" t="s">
        <v>314</v>
      </c>
    </row>
    <row r="1447" spans="5:8">
      <c r="E1447" t="str">
        <f t="shared" si="22"/>
        <v>0</v>
      </c>
      <c r="G1447" s="10">
        <v>61</v>
      </c>
      <c r="H1447" s="10" t="s">
        <v>316</v>
      </c>
    </row>
    <row r="1448" spans="5:8">
      <c r="E1448" t="str">
        <f t="shared" si="22"/>
        <v>2</v>
      </c>
      <c r="G1448" s="10">
        <v>61</v>
      </c>
      <c r="H1448" s="10" t="s">
        <v>318</v>
      </c>
    </row>
    <row r="1449" spans="5:8">
      <c r="E1449" t="str">
        <f t="shared" si="22"/>
        <v>4</v>
      </c>
      <c r="G1449" s="10">
        <v>61</v>
      </c>
      <c r="H1449" s="10" t="s">
        <v>320</v>
      </c>
    </row>
    <row r="1450" spans="5:8">
      <c r="E1450" t="str">
        <f t="shared" si="22"/>
        <v>5</v>
      </c>
      <c r="G1450" s="10">
        <v>61</v>
      </c>
      <c r="H1450" s="10" t="s">
        <v>322</v>
      </c>
    </row>
    <row r="1451" spans="5:8">
      <c r="E1451" t="str">
        <f t="shared" si="22"/>
        <v>6</v>
      </c>
      <c r="G1451" s="10">
        <v>61</v>
      </c>
      <c r="H1451" s="10" t="s">
        <v>324</v>
      </c>
    </row>
    <row r="1452" spans="5:8">
      <c r="E1452" t="str">
        <f t="shared" si="22"/>
        <v>7</v>
      </c>
      <c r="G1452" s="10">
        <v>61</v>
      </c>
      <c r="H1452" s="10" t="s">
        <v>326</v>
      </c>
    </row>
    <row r="1453" spans="5:8">
      <c r="E1453" t="str">
        <f t="shared" si="22"/>
        <v>8</v>
      </c>
      <c r="G1453" s="10">
        <v>61</v>
      </c>
      <c r="H1453" s="10" t="s">
        <v>328</v>
      </c>
    </row>
    <row r="1454" spans="5:8">
      <c r="E1454" t="str">
        <f t="shared" si="22"/>
        <v>9</v>
      </c>
      <c r="G1454" s="10">
        <v>61</v>
      </c>
      <c r="H1454" s="10" t="s">
        <v>330</v>
      </c>
    </row>
    <row r="1455" spans="5:8">
      <c r="E1455" t="str">
        <f t="shared" si="22"/>
        <v>1</v>
      </c>
      <c r="G1455" s="10">
        <v>61</v>
      </c>
      <c r="H1455" s="10" t="s">
        <v>332</v>
      </c>
    </row>
    <row r="1456" spans="5:8">
      <c r="E1456" t="str">
        <f t="shared" si="22"/>
        <v>5</v>
      </c>
      <c r="G1456" s="10">
        <v>61</v>
      </c>
      <c r="H1456" s="10" t="s">
        <v>333</v>
      </c>
    </row>
    <row r="1457" spans="5:8">
      <c r="E1457" t="str">
        <f t="shared" si="22"/>
        <v>6</v>
      </c>
      <c r="G1457" s="10">
        <v>61</v>
      </c>
      <c r="H1457" s="10" t="s">
        <v>335</v>
      </c>
    </row>
    <row r="1458" spans="5:8">
      <c r="E1458" t="str">
        <f t="shared" si="22"/>
        <v>7</v>
      </c>
      <c r="G1458" s="10">
        <v>61</v>
      </c>
      <c r="H1458" s="10" t="s">
        <v>337</v>
      </c>
    </row>
    <row r="1459" spans="5:8">
      <c r="E1459" t="str">
        <f t="shared" si="22"/>
        <v>0</v>
      </c>
      <c r="G1459" s="10">
        <v>61</v>
      </c>
      <c r="H1459" s="10" t="s">
        <v>339</v>
      </c>
    </row>
    <row r="1460" spans="5:8">
      <c r="E1460" t="str">
        <f t="shared" si="22"/>
        <v>1</v>
      </c>
      <c r="G1460" s="10">
        <v>61</v>
      </c>
      <c r="H1460" s="10" t="s">
        <v>341</v>
      </c>
    </row>
    <row r="1461" spans="5:8">
      <c r="E1461" t="str">
        <f t="shared" si="22"/>
        <v>2</v>
      </c>
      <c r="G1461" s="10">
        <v>61</v>
      </c>
      <c r="H1461" s="10" t="s">
        <v>343</v>
      </c>
    </row>
    <row r="1462" spans="5:8">
      <c r="E1462" t="str">
        <f t="shared" si="22"/>
        <v>3</v>
      </c>
      <c r="G1462" s="10">
        <v>61</v>
      </c>
      <c r="H1462" s="10" t="s">
        <v>345</v>
      </c>
    </row>
    <row r="1463" spans="5:8">
      <c r="E1463" t="str">
        <f t="shared" si="22"/>
        <v>0</v>
      </c>
      <c r="G1463" s="10">
        <v>61</v>
      </c>
      <c r="H1463" s="10" t="s">
        <v>347</v>
      </c>
    </row>
    <row r="1464" spans="5:8">
      <c r="E1464" t="str">
        <f t="shared" si="22"/>
        <v>9</v>
      </c>
      <c r="G1464" s="10">
        <v>61</v>
      </c>
      <c r="H1464" s="10" t="s">
        <v>349</v>
      </c>
    </row>
    <row r="1465" spans="5:8">
      <c r="E1465" t="str">
        <f t="shared" si="22"/>
        <v>1</v>
      </c>
      <c r="G1465" s="10">
        <v>61</v>
      </c>
      <c r="H1465" s="10" t="s">
        <v>351</v>
      </c>
    </row>
    <row r="1466" spans="5:8">
      <c r="E1466" t="str">
        <f t="shared" si="22"/>
        <v>2</v>
      </c>
      <c r="G1466" s="10">
        <v>61</v>
      </c>
      <c r="H1466" s="10" t="s">
        <v>352</v>
      </c>
    </row>
    <row r="1467" spans="5:8">
      <c r="E1467" t="str">
        <f t="shared" si="22"/>
        <v>3</v>
      </c>
      <c r="G1467" s="10">
        <v>61</v>
      </c>
      <c r="H1467" s="10" t="s">
        <v>353</v>
      </c>
    </row>
    <row r="1468" spans="5:8">
      <c r="E1468" t="str">
        <f t="shared" si="22"/>
        <v>4</v>
      </c>
      <c r="G1468" s="10">
        <v>61</v>
      </c>
      <c r="H1468" s="10" t="s">
        <v>354</v>
      </c>
    </row>
    <row r="1469" spans="5:8">
      <c r="E1469" t="str">
        <f t="shared" si="22"/>
        <v>5</v>
      </c>
      <c r="G1469" s="10">
        <v>61</v>
      </c>
      <c r="H1469" s="10" t="s">
        <v>355</v>
      </c>
    </row>
    <row r="1470" spans="5:8">
      <c r="E1470" t="str">
        <f t="shared" si="22"/>
        <v>6</v>
      </c>
      <c r="G1470" s="10">
        <v>61</v>
      </c>
      <c r="H1470" s="10" t="s">
        <v>356</v>
      </c>
    </row>
    <row r="1471" spans="5:8">
      <c r="E1471" t="str">
        <f t="shared" si="22"/>
        <v>7</v>
      </c>
      <c r="G1471" s="10">
        <v>61</v>
      </c>
      <c r="H1471" s="10" t="s">
        <v>357</v>
      </c>
    </row>
    <row r="1472" spans="5:8">
      <c r="E1472" t="str">
        <f t="shared" si="22"/>
        <v>8</v>
      </c>
      <c r="G1472" s="10">
        <v>61</v>
      </c>
      <c r="H1472" s="10" t="s">
        <v>358</v>
      </c>
    </row>
    <row r="1473" spans="5:8">
      <c r="E1473" t="str">
        <f t="shared" si="22"/>
        <v>9</v>
      </c>
      <c r="G1473" s="10">
        <v>61</v>
      </c>
      <c r="H1473" s="10" t="s">
        <v>359</v>
      </c>
    </row>
    <row r="1474" spans="5:8">
      <c r="E1474" t="str">
        <f t="shared" si="22"/>
        <v>0</v>
      </c>
      <c r="G1474" s="10">
        <v>61</v>
      </c>
      <c r="H1474" s="10" t="s">
        <v>360</v>
      </c>
    </row>
    <row r="1475" spans="5:8">
      <c r="E1475" t="str">
        <f t="shared" si="22"/>
        <v>1</v>
      </c>
      <c r="G1475" s="10">
        <v>61</v>
      </c>
      <c r="H1475" s="10" t="s">
        <v>361</v>
      </c>
    </row>
    <row r="1476" spans="5:8">
      <c r="E1476" t="str">
        <f t="shared" ref="E1476:E1539" si="23">RIGHT(H1476,1)</f>
        <v>2</v>
      </c>
      <c r="G1476" s="10">
        <v>61</v>
      </c>
      <c r="H1476" s="10" t="s">
        <v>363</v>
      </c>
    </row>
    <row r="1477" spans="5:8">
      <c r="E1477" t="str">
        <f t="shared" si="23"/>
        <v>3</v>
      </c>
      <c r="G1477" s="10">
        <v>61</v>
      </c>
      <c r="H1477" s="10" t="s">
        <v>365</v>
      </c>
    </row>
    <row r="1478" spans="5:8">
      <c r="E1478" t="str">
        <f t="shared" si="23"/>
        <v>4</v>
      </c>
      <c r="G1478" s="10">
        <v>61</v>
      </c>
      <c r="H1478" s="10" t="s">
        <v>367</v>
      </c>
    </row>
    <row r="1479" spans="5:8">
      <c r="E1479" t="str">
        <f t="shared" si="23"/>
        <v>5</v>
      </c>
      <c r="G1479" s="10">
        <v>61</v>
      </c>
      <c r="H1479" s="10" t="s">
        <v>369</v>
      </c>
    </row>
    <row r="1480" spans="5:8">
      <c r="E1480" t="str">
        <f t="shared" si="23"/>
        <v>6</v>
      </c>
      <c r="G1480" s="10">
        <v>61</v>
      </c>
      <c r="H1480" s="10" t="s">
        <v>370</v>
      </c>
    </row>
    <row r="1481" spans="5:8">
      <c r="E1481" t="str">
        <f t="shared" si="23"/>
        <v>7</v>
      </c>
      <c r="G1481" s="10">
        <v>61</v>
      </c>
      <c r="H1481" s="10" t="s">
        <v>371</v>
      </c>
    </row>
    <row r="1482" spans="5:8">
      <c r="E1482" t="str">
        <f t="shared" si="23"/>
        <v>8</v>
      </c>
      <c r="G1482" s="10">
        <v>61</v>
      </c>
      <c r="H1482" s="10" t="s">
        <v>373</v>
      </c>
    </row>
    <row r="1483" spans="5:8">
      <c r="E1483" t="str">
        <f t="shared" si="23"/>
        <v>9</v>
      </c>
      <c r="G1483" s="10">
        <v>61</v>
      </c>
      <c r="H1483" s="10" t="s">
        <v>375</v>
      </c>
    </row>
    <row r="1484" spans="5:8">
      <c r="E1484" t="str">
        <f t="shared" si="23"/>
        <v>0</v>
      </c>
      <c r="G1484" s="10">
        <v>61</v>
      </c>
      <c r="H1484" s="10" t="s">
        <v>377</v>
      </c>
    </row>
    <row r="1485" spans="5:8">
      <c r="E1485" t="str">
        <f t="shared" si="23"/>
        <v>1</v>
      </c>
      <c r="G1485" s="10">
        <v>61</v>
      </c>
      <c r="H1485" s="10" t="s">
        <v>379</v>
      </c>
    </row>
    <row r="1486" spans="5:8">
      <c r="E1486" t="str">
        <f t="shared" si="23"/>
        <v>2</v>
      </c>
      <c r="G1486" s="10">
        <v>61</v>
      </c>
      <c r="H1486" s="10" t="s">
        <v>381</v>
      </c>
    </row>
    <row r="1487" spans="5:8">
      <c r="E1487" t="str">
        <f t="shared" si="23"/>
        <v>3</v>
      </c>
      <c r="G1487" s="10">
        <v>61</v>
      </c>
      <c r="H1487" s="10" t="s">
        <v>383</v>
      </c>
    </row>
    <row r="1488" spans="5:8">
      <c r="E1488" t="str">
        <f t="shared" si="23"/>
        <v>4</v>
      </c>
      <c r="G1488" s="10">
        <v>61</v>
      </c>
      <c r="H1488" s="10" t="s">
        <v>385</v>
      </c>
    </row>
    <row r="1489" spans="5:8">
      <c r="E1489" t="str">
        <f t="shared" si="23"/>
        <v>5</v>
      </c>
      <c r="G1489" s="10">
        <v>61</v>
      </c>
      <c r="H1489" s="10" t="s">
        <v>387</v>
      </c>
    </row>
    <row r="1490" spans="5:8">
      <c r="E1490" t="str">
        <f t="shared" si="23"/>
        <v>6</v>
      </c>
      <c r="G1490" s="10">
        <v>61</v>
      </c>
      <c r="H1490" s="10" t="s">
        <v>389</v>
      </c>
    </row>
    <row r="1491" spans="5:8">
      <c r="E1491" t="str">
        <f t="shared" si="23"/>
        <v>7</v>
      </c>
      <c r="G1491" s="10">
        <v>61</v>
      </c>
      <c r="H1491" s="10" t="s">
        <v>391</v>
      </c>
    </row>
    <row r="1492" spans="5:8">
      <c r="E1492" t="str">
        <f t="shared" si="23"/>
        <v>8</v>
      </c>
      <c r="G1492" s="10">
        <v>61</v>
      </c>
      <c r="H1492" s="10" t="s">
        <v>393</v>
      </c>
    </row>
    <row r="1493" spans="5:8">
      <c r="E1493" t="str">
        <f t="shared" si="23"/>
        <v>9</v>
      </c>
      <c r="G1493" s="10">
        <v>61</v>
      </c>
      <c r="H1493" s="10" t="s">
        <v>395</v>
      </c>
    </row>
    <row r="1494" spans="5:8">
      <c r="E1494" t="str">
        <f t="shared" si="23"/>
        <v>0</v>
      </c>
      <c r="G1494" s="10">
        <v>61</v>
      </c>
      <c r="H1494" s="10" t="s">
        <v>397</v>
      </c>
    </row>
    <row r="1495" spans="5:8">
      <c r="E1495" t="str">
        <f t="shared" si="23"/>
        <v>1</v>
      </c>
      <c r="G1495" s="10">
        <v>61</v>
      </c>
      <c r="H1495" s="10" t="s">
        <v>399</v>
      </c>
    </row>
    <row r="1496" spans="5:8">
      <c r="E1496" t="str">
        <f t="shared" si="23"/>
        <v>2</v>
      </c>
      <c r="G1496" s="10">
        <v>61</v>
      </c>
      <c r="H1496" s="10" t="s">
        <v>400</v>
      </c>
    </row>
    <row r="1497" spans="5:8">
      <c r="E1497" t="str">
        <f t="shared" si="23"/>
        <v>9</v>
      </c>
      <c r="G1497" s="10">
        <v>61</v>
      </c>
      <c r="H1497" s="10" t="s">
        <v>401</v>
      </c>
    </row>
    <row r="1498" spans="5:8">
      <c r="E1498" t="str">
        <f t="shared" si="23"/>
        <v>2</v>
      </c>
      <c r="G1498" s="10">
        <v>61</v>
      </c>
      <c r="H1498" s="10" t="s">
        <v>402</v>
      </c>
    </row>
    <row r="1499" spans="5:8">
      <c r="E1499" t="str">
        <f t="shared" si="23"/>
        <v>8</v>
      </c>
      <c r="G1499" s="10">
        <v>61</v>
      </c>
      <c r="H1499" s="10" t="s">
        <v>404</v>
      </c>
    </row>
    <row r="1500" spans="5:8">
      <c r="E1500" t="str">
        <f t="shared" si="23"/>
        <v>9</v>
      </c>
      <c r="G1500" s="10">
        <v>61</v>
      </c>
      <c r="H1500" s="10" t="s">
        <v>405</v>
      </c>
    </row>
    <row r="1501" spans="5:8">
      <c r="E1501" t="str">
        <f t="shared" si="23"/>
        <v>8</v>
      </c>
      <c r="G1501" s="10">
        <v>61</v>
      </c>
      <c r="H1501" s="10" t="s">
        <v>406</v>
      </c>
    </row>
    <row r="1502" spans="5:8">
      <c r="E1502" t="str">
        <f t="shared" si="23"/>
        <v>9</v>
      </c>
      <c r="G1502" s="10">
        <v>61</v>
      </c>
      <c r="H1502" s="10" t="s">
        <v>407</v>
      </c>
    </row>
    <row r="1503" spans="5:8">
      <c r="E1503" t="str">
        <f t="shared" si="23"/>
        <v>1</v>
      </c>
      <c r="G1503" s="10">
        <v>61</v>
      </c>
      <c r="H1503" s="10" t="s">
        <v>408</v>
      </c>
    </row>
    <row r="1504" spans="5:8">
      <c r="E1504" t="str">
        <f t="shared" si="23"/>
        <v>1</v>
      </c>
      <c r="G1504" s="10">
        <v>61</v>
      </c>
      <c r="H1504" s="10" t="s">
        <v>410</v>
      </c>
    </row>
    <row r="1505" spans="5:8">
      <c r="E1505" t="str">
        <f t="shared" si="23"/>
        <v>2</v>
      </c>
      <c r="G1505" s="10">
        <v>61</v>
      </c>
      <c r="H1505" s="10" t="s">
        <v>411</v>
      </c>
    </row>
    <row r="1506" spans="5:8">
      <c r="E1506" t="str">
        <f t="shared" si="23"/>
        <v>3</v>
      </c>
      <c r="G1506" s="10">
        <v>61</v>
      </c>
      <c r="H1506" s="10" t="s">
        <v>412</v>
      </c>
    </row>
    <row r="1507" spans="5:8">
      <c r="E1507" t="str">
        <f t="shared" si="23"/>
        <v>4</v>
      </c>
      <c r="G1507" s="10">
        <v>61</v>
      </c>
      <c r="H1507" s="10" t="s">
        <v>413</v>
      </c>
    </row>
    <row r="1508" spans="5:8">
      <c r="E1508" t="str">
        <f t="shared" si="23"/>
        <v>5</v>
      </c>
      <c r="G1508" s="10">
        <v>61</v>
      </c>
      <c r="H1508" s="10" t="s">
        <v>414</v>
      </c>
    </row>
    <row r="1509" spans="5:8">
      <c r="E1509" t="str">
        <f t="shared" si="23"/>
        <v>6</v>
      </c>
      <c r="G1509" s="10">
        <v>61</v>
      </c>
      <c r="H1509" s="10" t="s">
        <v>415</v>
      </c>
    </row>
    <row r="1510" spans="5:8">
      <c r="E1510" t="str">
        <f t="shared" si="23"/>
        <v>1</v>
      </c>
      <c r="G1510" s="10">
        <v>61</v>
      </c>
      <c r="H1510" s="10" t="s">
        <v>416</v>
      </c>
    </row>
    <row r="1511" spans="5:8">
      <c r="E1511" t="str">
        <f t="shared" si="23"/>
        <v>2</v>
      </c>
      <c r="G1511" s="10">
        <v>61</v>
      </c>
      <c r="H1511" s="10" t="s">
        <v>417</v>
      </c>
    </row>
    <row r="1512" spans="5:8">
      <c r="E1512" t="str">
        <f t="shared" si="23"/>
        <v>8</v>
      </c>
      <c r="G1512" s="10">
        <v>61</v>
      </c>
      <c r="H1512" s="10" t="s">
        <v>418</v>
      </c>
    </row>
    <row r="1513" spans="5:8">
      <c r="E1513" t="str">
        <f t="shared" si="23"/>
        <v>9</v>
      </c>
      <c r="G1513" s="10">
        <v>61</v>
      </c>
      <c r="H1513" s="10" t="s">
        <v>420</v>
      </c>
    </row>
    <row r="1514" spans="5:8">
      <c r="E1514" t="str">
        <f t="shared" si="23"/>
        <v>8</v>
      </c>
      <c r="G1514" s="10">
        <v>61</v>
      </c>
      <c r="H1514" s="10" t="s">
        <v>422</v>
      </c>
    </row>
    <row r="1515" spans="5:8">
      <c r="E1515" t="str">
        <f t="shared" si="23"/>
        <v>9</v>
      </c>
      <c r="G1515" s="10">
        <v>61</v>
      </c>
      <c r="H1515" s="10" t="s">
        <v>423</v>
      </c>
    </row>
    <row r="1516" spans="5:8">
      <c r="E1516" t="str">
        <f t="shared" si="23"/>
        <v>8</v>
      </c>
      <c r="G1516" s="10">
        <v>61</v>
      </c>
      <c r="H1516" s="10" t="s">
        <v>424</v>
      </c>
    </row>
    <row r="1517" spans="5:8">
      <c r="E1517" t="str">
        <f t="shared" si="23"/>
        <v>9</v>
      </c>
      <c r="G1517" s="10">
        <v>61</v>
      </c>
      <c r="H1517" s="10" t="s">
        <v>425</v>
      </c>
    </row>
    <row r="1518" spans="5:8">
      <c r="E1518" t="str">
        <f t="shared" si="23"/>
        <v>1</v>
      </c>
      <c r="G1518" s="10">
        <v>61</v>
      </c>
      <c r="H1518" s="10" t="s">
        <v>426</v>
      </c>
    </row>
    <row r="1519" spans="5:8">
      <c r="E1519" t="str">
        <f t="shared" si="23"/>
        <v>2</v>
      </c>
      <c r="G1519" s="10">
        <v>61</v>
      </c>
      <c r="H1519" s="10" t="s">
        <v>427</v>
      </c>
    </row>
    <row r="1520" spans="5:8">
      <c r="E1520" t="str">
        <f t="shared" si="23"/>
        <v>3</v>
      </c>
      <c r="G1520" s="10">
        <v>61</v>
      </c>
      <c r="H1520" s="10" t="s">
        <v>428</v>
      </c>
    </row>
    <row r="1521" spans="5:8">
      <c r="E1521" t="str">
        <f t="shared" si="23"/>
        <v>4</v>
      </c>
      <c r="G1521" s="10">
        <v>61</v>
      </c>
      <c r="H1521" s="10" t="s">
        <v>429</v>
      </c>
    </row>
    <row r="1522" spans="5:8">
      <c r="E1522" t="str">
        <f t="shared" si="23"/>
        <v>8</v>
      </c>
      <c r="G1522" s="10">
        <v>61</v>
      </c>
      <c r="H1522" s="10" t="s">
        <v>430</v>
      </c>
    </row>
    <row r="1523" spans="5:8">
      <c r="E1523" t="str">
        <f t="shared" si="23"/>
        <v>9</v>
      </c>
      <c r="G1523" s="10">
        <v>61</v>
      </c>
      <c r="H1523" s="10" t="s">
        <v>431</v>
      </c>
    </row>
    <row r="1524" spans="5:8">
      <c r="E1524" t="str">
        <f t="shared" si="23"/>
        <v>8</v>
      </c>
      <c r="G1524" s="10">
        <v>61</v>
      </c>
      <c r="H1524" s="10" t="s">
        <v>432</v>
      </c>
    </row>
    <row r="1525" spans="5:8">
      <c r="E1525" t="str">
        <f t="shared" si="23"/>
        <v>9</v>
      </c>
      <c r="G1525" s="10">
        <v>61</v>
      </c>
      <c r="H1525" s="10" t="s">
        <v>434</v>
      </c>
    </row>
    <row r="1526" spans="5:8">
      <c r="E1526" t="str">
        <f t="shared" si="23"/>
        <v>1</v>
      </c>
      <c r="G1526" s="10">
        <v>61</v>
      </c>
      <c r="H1526" s="10" t="s">
        <v>435</v>
      </c>
    </row>
    <row r="1527" spans="5:8">
      <c r="E1527" t="str">
        <f t="shared" si="23"/>
        <v>1</v>
      </c>
      <c r="G1527" s="10">
        <v>61</v>
      </c>
      <c r="H1527" s="10" t="s">
        <v>436</v>
      </c>
    </row>
    <row r="1528" spans="5:8">
      <c r="E1528" t="str">
        <f t="shared" si="23"/>
        <v>2</v>
      </c>
      <c r="G1528" s="10">
        <v>61</v>
      </c>
      <c r="H1528" s="10" t="s">
        <v>437</v>
      </c>
    </row>
    <row r="1529" spans="5:8">
      <c r="E1529" t="str">
        <f t="shared" si="23"/>
        <v>3</v>
      </c>
      <c r="G1529" s="10">
        <v>61</v>
      </c>
      <c r="H1529" s="10" t="s">
        <v>438</v>
      </c>
    </row>
    <row r="1530" spans="5:8">
      <c r="E1530" t="str">
        <f t="shared" si="23"/>
        <v>4</v>
      </c>
      <c r="G1530" s="10">
        <v>61</v>
      </c>
      <c r="H1530" s="10" t="s">
        <v>439</v>
      </c>
    </row>
    <row r="1531" spans="5:8">
      <c r="E1531" t="str">
        <f t="shared" si="23"/>
        <v>5</v>
      </c>
      <c r="G1531" s="10">
        <v>61</v>
      </c>
      <c r="H1531" s="10" t="s">
        <v>440</v>
      </c>
    </row>
    <row r="1532" spans="5:8">
      <c r="E1532" t="str">
        <f t="shared" si="23"/>
        <v>9</v>
      </c>
      <c r="G1532" s="10">
        <v>61</v>
      </c>
      <c r="H1532" s="10" t="s">
        <v>441</v>
      </c>
    </row>
    <row r="1533" spans="5:8">
      <c r="E1533" t="str">
        <f t="shared" si="23"/>
        <v>1</v>
      </c>
      <c r="G1533" s="10">
        <v>61</v>
      </c>
      <c r="H1533" s="10" t="s">
        <v>442</v>
      </c>
    </row>
    <row r="1534" spans="5:8">
      <c r="E1534" t="str">
        <f t="shared" si="23"/>
        <v>1</v>
      </c>
      <c r="G1534" s="10">
        <v>61</v>
      </c>
      <c r="H1534" s="10" t="s">
        <v>444</v>
      </c>
    </row>
    <row r="1535" spans="5:8">
      <c r="E1535" t="str">
        <f t="shared" si="23"/>
        <v>3</v>
      </c>
      <c r="G1535" s="10">
        <v>61</v>
      </c>
      <c r="H1535" s="10" t="s">
        <v>445</v>
      </c>
    </row>
    <row r="1536" spans="5:8">
      <c r="E1536" t="str">
        <f t="shared" si="23"/>
        <v>4</v>
      </c>
      <c r="G1536" s="10">
        <v>61</v>
      </c>
      <c r="H1536" s="10" t="s">
        <v>446</v>
      </c>
    </row>
    <row r="1537" spans="5:8">
      <c r="E1537" t="str">
        <f t="shared" si="23"/>
        <v>5</v>
      </c>
      <c r="G1537" s="10">
        <v>61</v>
      </c>
      <c r="H1537" s="10" t="s">
        <v>448</v>
      </c>
    </row>
    <row r="1538" spans="5:8">
      <c r="E1538" t="str">
        <f t="shared" si="23"/>
        <v>6</v>
      </c>
      <c r="G1538" s="10">
        <v>61</v>
      </c>
      <c r="H1538" s="10" t="s">
        <v>450</v>
      </c>
    </row>
    <row r="1539" spans="5:8">
      <c r="E1539" t="str">
        <f t="shared" si="23"/>
        <v>7</v>
      </c>
      <c r="G1539" s="10">
        <v>61</v>
      </c>
      <c r="H1539" s="10" t="s">
        <v>451</v>
      </c>
    </row>
    <row r="1540" spans="5:8">
      <c r="E1540" t="str">
        <f t="shared" ref="E1540:E1603" si="24">RIGHT(H1540,1)</f>
        <v>8</v>
      </c>
      <c r="G1540" s="10">
        <v>61</v>
      </c>
      <c r="H1540" s="10" t="s">
        <v>452</v>
      </c>
    </row>
    <row r="1541" spans="5:8">
      <c r="E1541" t="str">
        <f t="shared" si="24"/>
        <v>9</v>
      </c>
      <c r="G1541" s="10">
        <v>61</v>
      </c>
      <c r="H1541" s="10" t="s">
        <v>453</v>
      </c>
    </row>
    <row r="1542" spans="5:8">
      <c r="E1542" t="str">
        <f t="shared" si="24"/>
        <v>0</v>
      </c>
      <c r="G1542" s="10">
        <v>61</v>
      </c>
      <c r="H1542" s="10" t="s">
        <v>454</v>
      </c>
    </row>
    <row r="1543" spans="5:8">
      <c r="E1543" t="str">
        <f t="shared" si="24"/>
        <v>1</v>
      </c>
      <c r="G1543" s="10">
        <v>61</v>
      </c>
      <c r="H1543" s="10" t="s">
        <v>455</v>
      </c>
    </row>
    <row r="1544" spans="5:8">
      <c r="E1544" t="str">
        <f t="shared" si="24"/>
        <v>2</v>
      </c>
      <c r="G1544" s="10">
        <v>61</v>
      </c>
      <c r="H1544" s="10" t="s">
        <v>457</v>
      </c>
    </row>
    <row r="1545" spans="5:8">
      <c r="E1545" t="str">
        <f t="shared" si="24"/>
        <v>3</v>
      </c>
      <c r="G1545" s="10">
        <v>61</v>
      </c>
      <c r="H1545" s="10" t="s">
        <v>458</v>
      </c>
    </row>
    <row r="1546" spans="5:8">
      <c r="E1546" t="str">
        <f t="shared" si="24"/>
        <v>4</v>
      </c>
      <c r="G1546" s="10">
        <v>61</v>
      </c>
      <c r="H1546" s="10" t="s">
        <v>460</v>
      </c>
    </row>
    <row r="1547" spans="5:8">
      <c r="E1547" t="str">
        <f t="shared" si="24"/>
        <v>5</v>
      </c>
      <c r="G1547" s="10">
        <v>61</v>
      </c>
      <c r="H1547" s="10" t="s">
        <v>461</v>
      </c>
    </row>
    <row r="1548" spans="5:8">
      <c r="E1548" t="str">
        <f t="shared" si="24"/>
        <v>6</v>
      </c>
      <c r="G1548" s="10">
        <v>61</v>
      </c>
      <c r="H1548" s="10" t="s">
        <v>462</v>
      </c>
    </row>
    <row r="1549" spans="5:8">
      <c r="E1549" t="str">
        <f t="shared" si="24"/>
        <v>7</v>
      </c>
      <c r="G1549" s="10">
        <v>61</v>
      </c>
      <c r="H1549" s="10" t="s">
        <v>463</v>
      </c>
    </row>
    <row r="1550" spans="5:8">
      <c r="E1550" t="str">
        <f t="shared" si="24"/>
        <v>8</v>
      </c>
      <c r="G1550" s="10">
        <v>61</v>
      </c>
      <c r="H1550" s="10" t="s">
        <v>464</v>
      </c>
    </row>
    <row r="1551" spans="5:8">
      <c r="E1551" t="str">
        <f t="shared" si="24"/>
        <v>9</v>
      </c>
      <c r="G1551" s="10">
        <v>61</v>
      </c>
      <c r="H1551" s="10" t="s">
        <v>465</v>
      </c>
    </row>
    <row r="1552" spans="5:8">
      <c r="E1552" t="str">
        <f t="shared" si="24"/>
        <v>1</v>
      </c>
      <c r="G1552" s="10">
        <v>61</v>
      </c>
      <c r="H1552" s="10" t="s">
        <v>466</v>
      </c>
    </row>
    <row r="1553" spans="5:8">
      <c r="E1553" t="str">
        <f t="shared" si="24"/>
        <v>5</v>
      </c>
      <c r="G1553" s="10">
        <v>61</v>
      </c>
      <c r="H1553" s="10" t="s">
        <v>467</v>
      </c>
    </row>
    <row r="1554" spans="5:8">
      <c r="E1554" t="str">
        <f t="shared" si="24"/>
        <v>6</v>
      </c>
      <c r="G1554" s="10">
        <v>61</v>
      </c>
      <c r="H1554" s="10" t="s">
        <v>468</v>
      </c>
    </row>
    <row r="1555" spans="5:8">
      <c r="E1555" t="str">
        <f t="shared" si="24"/>
        <v>7</v>
      </c>
      <c r="G1555" s="10">
        <v>61</v>
      </c>
      <c r="H1555" s="10" t="s">
        <v>469</v>
      </c>
    </row>
    <row r="1556" spans="5:8">
      <c r="E1556" t="str">
        <f t="shared" si="24"/>
        <v>9</v>
      </c>
      <c r="G1556" s="10">
        <v>61</v>
      </c>
      <c r="H1556" s="10" t="s">
        <v>470</v>
      </c>
    </row>
    <row r="1557" spans="5:8">
      <c r="E1557" t="str">
        <f t="shared" si="24"/>
        <v>2</v>
      </c>
      <c r="G1557" s="10">
        <v>71</v>
      </c>
      <c r="H1557" s="10">
        <v>225012</v>
      </c>
    </row>
    <row r="1558" spans="5:8">
      <c r="E1558" t="str">
        <f t="shared" si="24"/>
        <v>2</v>
      </c>
      <c r="G1558" s="10">
        <v>71</v>
      </c>
      <c r="H1558" s="10">
        <v>226012</v>
      </c>
    </row>
    <row r="1559" spans="5:8">
      <c r="E1559" t="str">
        <f t="shared" si="24"/>
        <v>2</v>
      </c>
      <c r="G1559" s="10">
        <v>71</v>
      </c>
      <c r="H1559" s="10">
        <v>227012</v>
      </c>
    </row>
    <row r="1560" spans="5:8">
      <c r="E1560" t="str">
        <f t="shared" si="24"/>
        <v>1</v>
      </c>
      <c r="G1560" s="10">
        <v>71</v>
      </c>
      <c r="H1560" s="10">
        <v>228011</v>
      </c>
    </row>
    <row r="1561" spans="5:8">
      <c r="E1561" t="str">
        <f t="shared" si="24"/>
        <v>2</v>
      </c>
      <c r="G1561" s="10">
        <v>71</v>
      </c>
      <c r="H1561" s="10">
        <v>230012</v>
      </c>
    </row>
    <row r="1562" spans="5:8">
      <c r="E1562" t="str">
        <f t="shared" si="24"/>
        <v>2</v>
      </c>
      <c r="G1562" s="10">
        <v>71</v>
      </c>
      <c r="H1562" s="10">
        <v>231012</v>
      </c>
    </row>
    <row r="1563" spans="5:8">
      <c r="E1563" t="str">
        <f t="shared" si="24"/>
        <v>2</v>
      </c>
      <c r="G1563" s="10">
        <v>71</v>
      </c>
      <c r="H1563" s="10">
        <v>232012</v>
      </c>
    </row>
    <row r="1564" spans="5:8">
      <c r="E1564" t="str">
        <f t="shared" si="24"/>
        <v>2</v>
      </c>
      <c r="G1564" s="10">
        <v>71</v>
      </c>
      <c r="H1564" s="10">
        <v>233012</v>
      </c>
    </row>
    <row r="1565" spans="5:8">
      <c r="E1565" t="str">
        <f t="shared" si="24"/>
        <v>2</v>
      </c>
      <c r="G1565" s="10">
        <v>71</v>
      </c>
      <c r="H1565" s="10">
        <v>251012</v>
      </c>
    </row>
    <row r="1566" spans="5:8">
      <c r="E1566" t="str">
        <f t="shared" si="24"/>
        <v>2</v>
      </c>
      <c r="G1566" s="10">
        <v>71</v>
      </c>
      <c r="H1566" s="10">
        <v>253012</v>
      </c>
    </row>
    <row r="1567" spans="5:8">
      <c r="E1567" t="str">
        <f t="shared" si="24"/>
        <v>1</v>
      </c>
      <c r="G1567" s="10">
        <v>71</v>
      </c>
      <c r="H1567" s="10">
        <v>307011</v>
      </c>
    </row>
    <row r="1568" spans="5:8">
      <c r="E1568" t="str">
        <f t="shared" si="24"/>
        <v>1</v>
      </c>
      <c r="G1568" s="10">
        <v>71</v>
      </c>
      <c r="H1568" s="10">
        <v>701011</v>
      </c>
    </row>
    <row r="1569" spans="5:8">
      <c r="E1569" t="str">
        <f t="shared" si="24"/>
        <v>1</v>
      </c>
      <c r="G1569" s="10">
        <v>71</v>
      </c>
      <c r="H1569" s="10">
        <v>702011</v>
      </c>
    </row>
    <row r="1570" spans="5:8">
      <c r="E1570" t="str">
        <f t="shared" si="24"/>
        <v>1</v>
      </c>
      <c r="G1570" s="10">
        <v>71</v>
      </c>
      <c r="H1570" s="10">
        <v>703011</v>
      </c>
    </row>
    <row r="1571" spans="5:8">
      <c r="E1571" t="str">
        <f t="shared" si="24"/>
        <v>1</v>
      </c>
      <c r="G1571" s="10">
        <v>71</v>
      </c>
      <c r="H1571" s="10">
        <v>704011</v>
      </c>
    </row>
    <row r="1572" spans="5:8">
      <c r="E1572" t="str">
        <f t="shared" si="24"/>
        <v>1</v>
      </c>
      <c r="G1572" s="10">
        <v>71</v>
      </c>
      <c r="H1572" s="10">
        <v>704041</v>
      </c>
    </row>
    <row r="1573" spans="5:8">
      <c r="E1573" t="str">
        <f t="shared" si="24"/>
        <v>1</v>
      </c>
      <c r="G1573" s="10">
        <v>71</v>
      </c>
      <c r="H1573" s="10">
        <v>704051</v>
      </c>
    </row>
    <row r="1574" spans="5:8">
      <c r="E1574" t="str">
        <f t="shared" si="24"/>
        <v>1</v>
      </c>
      <c r="G1574" s="10">
        <v>71</v>
      </c>
      <c r="H1574" s="10">
        <v>705011</v>
      </c>
    </row>
    <row r="1575" spans="5:8">
      <c r="E1575" t="str">
        <f t="shared" si="24"/>
        <v>1</v>
      </c>
      <c r="G1575" s="10">
        <v>71</v>
      </c>
      <c r="H1575" s="10">
        <v>706011</v>
      </c>
    </row>
    <row r="1576" spans="5:8">
      <c r="E1576" t="str">
        <f t="shared" si="24"/>
        <v>1</v>
      </c>
      <c r="G1576" s="10">
        <v>71</v>
      </c>
      <c r="H1576" s="10">
        <v>707011</v>
      </c>
    </row>
    <row r="1577" spans="5:8">
      <c r="E1577" t="str">
        <f t="shared" si="24"/>
        <v>1</v>
      </c>
      <c r="G1577" s="10">
        <v>71</v>
      </c>
      <c r="H1577" s="10">
        <v>707021</v>
      </c>
    </row>
    <row r="1578" spans="5:8">
      <c r="E1578" t="str">
        <f t="shared" si="24"/>
        <v>1</v>
      </c>
      <c r="G1578" s="10">
        <v>71</v>
      </c>
      <c r="H1578" s="10">
        <v>708011</v>
      </c>
    </row>
    <row r="1579" spans="5:8">
      <c r="E1579" t="str">
        <f t="shared" si="24"/>
        <v>1</v>
      </c>
      <c r="G1579" s="10">
        <v>71</v>
      </c>
      <c r="H1579" s="10">
        <v>709011</v>
      </c>
    </row>
    <row r="1580" spans="5:8">
      <c r="E1580" t="str">
        <f t="shared" si="24"/>
        <v>1</v>
      </c>
      <c r="G1580" s="10">
        <v>71</v>
      </c>
      <c r="H1580" s="10">
        <v>710011</v>
      </c>
    </row>
    <row r="1581" spans="5:8">
      <c r="E1581" t="str">
        <f t="shared" si="24"/>
        <v>1</v>
      </c>
      <c r="G1581" s="10">
        <v>71</v>
      </c>
      <c r="H1581" s="10">
        <v>711011</v>
      </c>
    </row>
    <row r="1582" spans="5:8">
      <c r="E1582" t="str">
        <f t="shared" si="24"/>
        <v>1</v>
      </c>
      <c r="G1582" s="10">
        <v>71</v>
      </c>
      <c r="H1582" s="10">
        <v>712011</v>
      </c>
    </row>
    <row r="1583" spans="5:8">
      <c r="E1583" t="str">
        <f t="shared" si="24"/>
        <v>1</v>
      </c>
      <c r="G1583" s="10">
        <v>71</v>
      </c>
      <c r="H1583" s="10">
        <v>712021</v>
      </c>
    </row>
    <row r="1584" spans="5:8">
      <c r="E1584" t="str">
        <f t="shared" si="24"/>
        <v>1</v>
      </c>
      <c r="G1584" s="10">
        <v>71</v>
      </c>
      <c r="H1584" s="10">
        <v>712041</v>
      </c>
    </row>
    <row r="1585" spans="5:8">
      <c r="E1585" t="str">
        <f t="shared" si="24"/>
        <v>1</v>
      </c>
      <c r="G1585" s="10">
        <v>71</v>
      </c>
      <c r="H1585" s="10">
        <v>712051</v>
      </c>
    </row>
    <row r="1586" spans="5:8">
      <c r="E1586" t="str">
        <f t="shared" si="24"/>
        <v>1</v>
      </c>
      <c r="G1586" s="10">
        <v>71</v>
      </c>
      <c r="H1586" s="10">
        <v>713011</v>
      </c>
    </row>
    <row r="1587" spans="5:8">
      <c r="E1587" t="str">
        <f t="shared" si="24"/>
        <v>1</v>
      </c>
      <c r="G1587" s="10">
        <v>71</v>
      </c>
      <c r="H1587" s="10">
        <v>714011</v>
      </c>
    </row>
    <row r="1588" spans="5:8">
      <c r="E1588" t="str">
        <f t="shared" si="24"/>
        <v>1</v>
      </c>
      <c r="G1588" s="10">
        <v>71</v>
      </c>
      <c r="H1588" s="10">
        <v>714041</v>
      </c>
    </row>
    <row r="1589" spans="5:8">
      <c r="E1589" t="str">
        <f t="shared" si="24"/>
        <v>1</v>
      </c>
      <c r="G1589" s="10">
        <v>71</v>
      </c>
      <c r="H1589" s="10">
        <v>714051</v>
      </c>
    </row>
    <row r="1590" spans="5:8">
      <c r="E1590" t="str">
        <f t="shared" si="24"/>
        <v>1</v>
      </c>
      <c r="G1590" s="10">
        <v>71</v>
      </c>
      <c r="H1590" s="10">
        <v>714091</v>
      </c>
    </row>
    <row r="1591" spans="5:8">
      <c r="E1591" t="str">
        <f t="shared" si="24"/>
        <v>1</v>
      </c>
      <c r="G1591" s="10">
        <v>71</v>
      </c>
      <c r="H1591" s="10">
        <v>715011</v>
      </c>
    </row>
    <row r="1592" spans="5:8">
      <c r="E1592" t="str">
        <f t="shared" si="24"/>
        <v>1</v>
      </c>
      <c r="G1592" s="10">
        <v>71</v>
      </c>
      <c r="H1592" s="10">
        <v>715031</v>
      </c>
    </row>
    <row r="1593" spans="5:8">
      <c r="E1593" t="str">
        <f t="shared" si="24"/>
        <v>1</v>
      </c>
      <c r="G1593" s="10">
        <v>71</v>
      </c>
      <c r="H1593" s="10">
        <v>716011</v>
      </c>
    </row>
    <row r="1594" spans="5:8">
      <c r="E1594" t="str">
        <f t="shared" si="24"/>
        <v>1</v>
      </c>
      <c r="G1594" s="10">
        <v>71</v>
      </c>
      <c r="H1594" s="10">
        <v>717011</v>
      </c>
    </row>
    <row r="1595" spans="5:8">
      <c r="E1595" t="str">
        <f t="shared" si="24"/>
        <v>1</v>
      </c>
      <c r="G1595" s="10">
        <v>71</v>
      </c>
      <c r="H1595" s="10">
        <v>717141</v>
      </c>
    </row>
    <row r="1596" spans="5:8">
      <c r="E1596" t="str">
        <f t="shared" si="24"/>
        <v>1</v>
      </c>
      <c r="G1596" s="10">
        <v>71</v>
      </c>
      <c r="H1596" s="10">
        <v>717151</v>
      </c>
    </row>
    <row r="1597" spans="5:8">
      <c r="E1597" t="str">
        <f t="shared" si="24"/>
        <v>1</v>
      </c>
      <c r="G1597" s="10">
        <v>71</v>
      </c>
      <c r="H1597" s="10">
        <v>717321</v>
      </c>
    </row>
    <row r="1598" spans="5:8">
      <c r="E1598" t="str">
        <f t="shared" si="24"/>
        <v>1</v>
      </c>
      <c r="G1598" s="10">
        <v>71</v>
      </c>
      <c r="H1598" s="10">
        <v>717511</v>
      </c>
    </row>
    <row r="1599" spans="5:8">
      <c r="E1599" t="str">
        <f t="shared" si="24"/>
        <v>1</v>
      </c>
      <c r="G1599" s="10">
        <v>71</v>
      </c>
      <c r="H1599" s="10">
        <v>718011</v>
      </c>
    </row>
    <row r="1600" spans="5:8">
      <c r="E1600" t="str">
        <f t="shared" si="24"/>
        <v>1</v>
      </c>
      <c r="G1600" s="10">
        <v>71</v>
      </c>
      <c r="H1600" s="10">
        <v>719011</v>
      </c>
    </row>
    <row r="1601" spans="5:8">
      <c r="E1601" t="str">
        <f t="shared" si="24"/>
        <v>1</v>
      </c>
      <c r="G1601" s="10">
        <v>71</v>
      </c>
      <c r="H1601" s="10">
        <v>719811</v>
      </c>
    </row>
    <row r="1602" spans="5:8">
      <c r="E1602" t="str">
        <f t="shared" si="24"/>
        <v>1</v>
      </c>
      <c r="G1602" s="10">
        <v>71</v>
      </c>
      <c r="H1602" s="10">
        <v>719901</v>
      </c>
    </row>
    <row r="1603" spans="5:8">
      <c r="E1603" t="str">
        <f t="shared" si="24"/>
        <v>2</v>
      </c>
      <c r="G1603" s="10">
        <v>71</v>
      </c>
      <c r="H1603" s="10">
        <v>720012</v>
      </c>
    </row>
    <row r="1604" spans="5:8">
      <c r="E1604" t="str">
        <f t="shared" ref="E1604:E1667" si="25">RIGHT(H1604,1)</f>
        <v>2</v>
      </c>
      <c r="G1604" s="10">
        <v>71</v>
      </c>
      <c r="H1604" s="10">
        <v>720062</v>
      </c>
    </row>
    <row r="1605" spans="5:8">
      <c r="E1605" t="str">
        <f t="shared" si="25"/>
        <v>2</v>
      </c>
      <c r="G1605" s="10">
        <v>71</v>
      </c>
      <c r="H1605" s="10">
        <v>720082</v>
      </c>
    </row>
    <row r="1606" spans="5:8">
      <c r="E1606" t="str">
        <f t="shared" si="25"/>
        <v>1</v>
      </c>
      <c r="G1606" s="10">
        <v>71</v>
      </c>
      <c r="H1606" s="10">
        <v>721011</v>
      </c>
    </row>
    <row r="1607" spans="5:8">
      <c r="E1607" t="str">
        <f t="shared" si="25"/>
        <v>2</v>
      </c>
      <c r="G1607" s="10">
        <v>71</v>
      </c>
      <c r="H1607" s="10">
        <v>722012</v>
      </c>
    </row>
    <row r="1608" spans="5:8">
      <c r="E1608" t="str">
        <f t="shared" si="25"/>
        <v>2</v>
      </c>
      <c r="G1608" s="10">
        <v>71</v>
      </c>
      <c r="H1608" s="10">
        <v>723012</v>
      </c>
    </row>
    <row r="1609" spans="5:8">
      <c r="E1609" t="str">
        <f t="shared" si="25"/>
        <v>1</v>
      </c>
      <c r="G1609" s="10">
        <v>71</v>
      </c>
      <c r="H1609" s="10">
        <v>724011</v>
      </c>
    </row>
    <row r="1610" spans="5:8">
      <c r="E1610" t="str">
        <f t="shared" si="25"/>
        <v>2</v>
      </c>
      <c r="G1610" s="10">
        <v>71</v>
      </c>
      <c r="H1610" s="10">
        <v>725012</v>
      </c>
    </row>
    <row r="1611" spans="5:8">
      <c r="E1611" t="str">
        <f t="shared" si="25"/>
        <v>2</v>
      </c>
      <c r="G1611" s="10">
        <v>71</v>
      </c>
      <c r="H1611" s="10">
        <v>726012</v>
      </c>
    </row>
    <row r="1612" spans="5:8">
      <c r="E1612" t="str">
        <f t="shared" si="25"/>
        <v>2</v>
      </c>
      <c r="G1612" s="10">
        <v>71</v>
      </c>
      <c r="H1612" s="10">
        <v>727012</v>
      </c>
    </row>
    <row r="1613" spans="5:8">
      <c r="E1613" t="str">
        <f t="shared" si="25"/>
        <v>2</v>
      </c>
      <c r="G1613" s="10">
        <v>71</v>
      </c>
      <c r="H1613" s="10">
        <v>728012</v>
      </c>
    </row>
    <row r="1614" spans="5:8">
      <c r="E1614" t="str">
        <f t="shared" si="25"/>
        <v>2</v>
      </c>
      <c r="G1614" s="10">
        <v>71</v>
      </c>
      <c r="H1614" s="10">
        <v>729012</v>
      </c>
    </row>
    <row r="1615" spans="5:8">
      <c r="E1615" t="str">
        <f t="shared" si="25"/>
        <v>2</v>
      </c>
      <c r="G1615" s="10">
        <v>71</v>
      </c>
      <c r="H1615" s="10">
        <v>729022</v>
      </c>
    </row>
    <row r="1616" spans="5:8">
      <c r="E1616" t="str">
        <f t="shared" si="25"/>
        <v>2</v>
      </c>
      <c r="G1616" s="10">
        <v>71</v>
      </c>
      <c r="H1616" s="10">
        <v>729032</v>
      </c>
    </row>
    <row r="1617" spans="5:8">
      <c r="E1617" t="str">
        <f t="shared" si="25"/>
        <v>2</v>
      </c>
      <c r="G1617" s="10">
        <v>71</v>
      </c>
      <c r="H1617" s="10">
        <v>730012</v>
      </c>
    </row>
    <row r="1618" spans="5:8">
      <c r="E1618" t="str">
        <f t="shared" si="25"/>
        <v>2</v>
      </c>
      <c r="G1618" s="10">
        <v>71</v>
      </c>
      <c r="H1618" s="10">
        <v>731012</v>
      </c>
    </row>
    <row r="1619" spans="5:8">
      <c r="E1619" t="str">
        <f t="shared" si="25"/>
        <v>2</v>
      </c>
      <c r="G1619" s="10">
        <v>71</v>
      </c>
      <c r="H1619" s="10">
        <v>731022</v>
      </c>
    </row>
    <row r="1620" spans="5:8">
      <c r="E1620" t="str">
        <f t="shared" si="25"/>
        <v>2</v>
      </c>
      <c r="G1620" s="10">
        <v>71</v>
      </c>
      <c r="H1620" s="10">
        <v>732012</v>
      </c>
    </row>
    <row r="1621" spans="5:8">
      <c r="E1621" t="str">
        <f t="shared" si="25"/>
        <v>2</v>
      </c>
      <c r="G1621" s="10">
        <v>71</v>
      </c>
      <c r="H1621" s="10">
        <v>732032</v>
      </c>
    </row>
    <row r="1622" spans="5:8">
      <c r="E1622" t="str">
        <f t="shared" si="25"/>
        <v>2</v>
      </c>
      <c r="G1622" s="10">
        <v>71</v>
      </c>
      <c r="H1622" s="10">
        <v>733012</v>
      </c>
    </row>
    <row r="1623" spans="5:8">
      <c r="E1623" t="str">
        <f t="shared" si="25"/>
        <v>2</v>
      </c>
      <c r="G1623" s="10">
        <v>71</v>
      </c>
      <c r="H1623" s="10">
        <v>734012</v>
      </c>
    </row>
    <row r="1624" spans="5:8">
      <c r="E1624" t="str">
        <f t="shared" si="25"/>
        <v>2</v>
      </c>
      <c r="G1624" s="10">
        <v>71</v>
      </c>
      <c r="H1624" s="10">
        <v>734022</v>
      </c>
    </row>
    <row r="1625" spans="5:8">
      <c r="E1625" t="str">
        <f t="shared" si="25"/>
        <v>2</v>
      </c>
      <c r="G1625" s="10">
        <v>71</v>
      </c>
      <c r="H1625" s="10">
        <v>734032</v>
      </c>
    </row>
    <row r="1626" spans="5:8">
      <c r="E1626" t="str">
        <f t="shared" si="25"/>
        <v>2</v>
      </c>
      <c r="G1626" s="10">
        <v>71</v>
      </c>
      <c r="H1626" s="10">
        <v>734042</v>
      </c>
    </row>
    <row r="1627" spans="5:8">
      <c r="E1627" t="str">
        <f t="shared" si="25"/>
        <v>2</v>
      </c>
      <c r="G1627" s="10">
        <v>71</v>
      </c>
      <c r="H1627" s="10">
        <v>735012</v>
      </c>
    </row>
    <row r="1628" spans="5:8">
      <c r="E1628" t="str">
        <f t="shared" si="25"/>
        <v>2</v>
      </c>
      <c r="G1628" s="10">
        <v>71</v>
      </c>
      <c r="H1628" s="10">
        <v>736012</v>
      </c>
    </row>
    <row r="1629" spans="5:8">
      <c r="E1629" t="str">
        <f t="shared" si="25"/>
        <v>2</v>
      </c>
      <c r="G1629" s="10">
        <v>71</v>
      </c>
      <c r="H1629" s="10">
        <v>737012</v>
      </c>
    </row>
    <row r="1630" spans="5:8">
      <c r="E1630" t="str">
        <f t="shared" si="25"/>
        <v>2</v>
      </c>
      <c r="G1630" s="10">
        <v>71</v>
      </c>
      <c r="H1630" s="10">
        <v>737902</v>
      </c>
    </row>
    <row r="1631" spans="5:8">
      <c r="E1631" t="str">
        <f t="shared" si="25"/>
        <v>1</v>
      </c>
      <c r="G1631" s="10">
        <v>71</v>
      </c>
      <c r="H1631" s="10" t="s">
        <v>166</v>
      </c>
    </row>
    <row r="1632" spans="5:8">
      <c r="E1632" t="str">
        <f t="shared" si="25"/>
        <v>2</v>
      </c>
      <c r="G1632" s="10">
        <v>71</v>
      </c>
      <c r="H1632" s="10" t="s">
        <v>168</v>
      </c>
    </row>
    <row r="1633" spans="5:8">
      <c r="E1633" t="str">
        <f t="shared" si="25"/>
        <v>3</v>
      </c>
      <c r="G1633" s="10">
        <v>71</v>
      </c>
      <c r="H1633" s="10" t="s">
        <v>170</v>
      </c>
    </row>
    <row r="1634" spans="5:8">
      <c r="E1634" t="str">
        <f t="shared" si="25"/>
        <v>2</v>
      </c>
      <c r="G1634" s="10">
        <v>71</v>
      </c>
      <c r="H1634" s="10" t="s">
        <v>172</v>
      </c>
    </row>
    <row r="1635" spans="5:8">
      <c r="E1635" t="str">
        <f t="shared" si="25"/>
        <v>4</v>
      </c>
      <c r="G1635" s="10">
        <v>71</v>
      </c>
      <c r="H1635" s="10" t="s">
        <v>174</v>
      </c>
    </row>
    <row r="1636" spans="5:8">
      <c r="E1636" t="str">
        <f t="shared" si="25"/>
        <v>5</v>
      </c>
      <c r="G1636" s="10">
        <v>71</v>
      </c>
      <c r="H1636" s="10" t="s">
        <v>176</v>
      </c>
    </row>
    <row r="1637" spans="5:8">
      <c r="E1637" t="str">
        <f t="shared" si="25"/>
        <v>8</v>
      </c>
      <c r="G1637" s="10">
        <v>71</v>
      </c>
      <c r="H1637" s="10" t="s">
        <v>178</v>
      </c>
    </row>
    <row r="1638" spans="5:8">
      <c r="E1638" t="str">
        <f t="shared" si="25"/>
        <v>9</v>
      </c>
      <c r="G1638" s="10">
        <v>71</v>
      </c>
      <c r="H1638" s="10" t="s">
        <v>180</v>
      </c>
    </row>
    <row r="1639" spans="5:8">
      <c r="E1639" t="str">
        <f t="shared" si="25"/>
        <v>8</v>
      </c>
      <c r="G1639" s="10">
        <v>71</v>
      </c>
      <c r="H1639" s="10" t="s">
        <v>182</v>
      </c>
    </row>
    <row r="1640" spans="5:8">
      <c r="E1640" t="str">
        <f t="shared" si="25"/>
        <v>9</v>
      </c>
      <c r="G1640" s="10">
        <v>71</v>
      </c>
      <c r="H1640" s="10" t="s">
        <v>184</v>
      </c>
    </row>
    <row r="1641" spans="5:8">
      <c r="E1641" t="str">
        <f t="shared" si="25"/>
        <v>1</v>
      </c>
      <c r="G1641" s="10">
        <v>71</v>
      </c>
      <c r="H1641" s="10" t="s">
        <v>186</v>
      </c>
    </row>
    <row r="1642" spans="5:8">
      <c r="E1642" t="str">
        <f t="shared" si="25"/>
        <v>2</v>
      </c>
      <c r="G1642" s="10">
        <v>71</v>
      </c>
      <c r="H1642" s="10" t="s">
        <v>188</v>
      </c>
    </row>
    <row r="1643" spans="5:8">
      <c r="E1643" t="str">
        <f t="shared" si="25"/>
        <v>3</v>
      </c>
      <c r="G1643" s="10">
        <v>71</v>
      </c>
      <c r="H1643" s="10" t="s">
        <v>190</v>
      </c>
    </row>
    <row r="1644" spans="5:8">
      <c r="E1644" t="str">
        <f t="shared" si="25"/>
        <v>4</v>
      </c>
      <c r="G1644" s="10">
        <v>71</v>
      </c>
      <c r="H1644" s="10" t="s">
        <v>192</v>
      </c>
    </row>
    <row r="1645" spans="5:8">
      <c r="E1645" t="str">
        <f t="shared" si="25"/>
        <v>5</v>
      </c>
      <c r="G1645" s="10">
        <v>71</v>
      </c>
      <c r="H1645" s="10" t="s">
        <v>194</v>
      </c>
    </row>
    <row r="1646" spans="5:8">
      <c r="E1646" t="str">
        <f t="shared" si="25"/>
        <v>0</v>
      </c>
      <c r="G1646" s="10">
        <v>71</v>
      </c>
      <c r="H1646" s="10" t="s">
        <v>196</v>
      </c>
    </row>
    <row r="1647" spans="5:8">
      <c r="E1647" t="str">
        <f t="shared" si="25"/>
        <v>9</v>
      </c>
      <c r="G1647" s="10">
        <v>71</v>
      </c>
      <c r="H1647" s="10" t="s">
        <v>198</v>
      </c>
    </row>
    <row r="1648" spans="5:8">
      <c r="E1648" t="str">
        <f t="shared" si="25"/>
        <v>1</v>
      </c>
      <c r="G1648" s="10">
        <v>71</v>
      </c>
      <c r="H1648" s="10" t="s">
        <v>200</v>
      </c>
    </row>
    <row r="1649" spans="5:8">
      <c r="E1649" t="str">
        <f t="shared" si="25"/>
        <v>2</v>
      </c>
      <c r="G1649" s="10">
        <v>71</v>
      </c>
      <c r="H1649" s="10" t="s">
        <v>202</v>
      </c>
    </row>
    <row r="1650" spans="5:8">
      <c r="E1650" t="str">
        <f t="shared" si="25"/>
        <v>3</v>
      </c>
      <c r="G1650" s="10">
        <v>71</v>
      </c>
      <c r="H1650" s="10" t="s">
        <v>204</v>
      </c>
    </row>
    <row r="1651" spans="5:8">
      <c r="E1651" t="str">
        <f t="shared" si="25"/>
        <v>4</v>
      </c>
      <c r="G1651" s="10">
        <v>71</v>
      </c>
      <c r="H1651" s="10" t="s">
        <v>206</v>
      </c>
    </row>
    <row r="1652" spans="5:8">
      <c r="E1652" t="str">
        <f t="shared" si="25"/>
        <v>8</v>
      </c>
      <c r="G1652" s="10">
        <v>71</v>
      </c>
      <c r="H1652" s="10" t="s">
        <v>208</v>
      </c>
    </row>
    <row r="1653" spans="5:8">
      <c r="E1653" t="str">
        <f t="shared" si="25"/>
        <v>9</v>
      </c>
      <c r="G1653" s="10">
        <v>71</v>
      </c>
      <c r="H1653" s="10" t="s">
        <v>210</v>
      </c>
    </row>
    <row r="1654" spans="5:8">
      <c r="E1654" t="str">
        <f t="shared" si="25"/>
        <v>8</v>
      </c>
      <c r="G1654" s="10">
        <v>71</v>
      </c>
      <c r="H1654" s="10" t="s">
        <v>212</v>
      </c>
    </row>
    <row r="1655" spans="5:8">
      <c r="E1655" t="str">
        <f t="shared" si="25"/>
        <v>9</v>
      </c>
      <c r="G1655" s="10">
        <v>71</v>
      </c>
      <c r="H1655" s="10" t="s">
        <v>214</v>
      </c>
    </row>
    <row r="1656" spans="5:8">
      <c r="E1656" t="str">
        <f t="shared" si="25"/>
        <v>1</v>
      </c>
      <c r="G1656" s="10">
        <v>71</v>
      </c>
      <c r="H1656" s="10" t="s">
        <v>216</v>
      </c>
    </row>
    <row r="1657" spans="5:8">
      <c r="E1657" t="str">
        <f t="shared" si="25"/>
        <v>2</v>
      </c>
      <c r="G1657" s="10">
        <v>71</v>
      </c>
      <c r="H1657" s="10" t="s">
        <v>218</v>
      </c>
    </row>
    <row r="1658" spans="5:8">
      <c r="E1658" t="str">
        <f t="shared" si="25"/>
        <v>8</v>
      </c>
      <c r="G1658" s="10">
        <v>71</v>
      </c>
      <c r="H1658" s="10" t="s">
        <v>220</v>
      </c>
    </row>
    <row r="1659" spans="5:8">
      <c r="E1659" t="str">
        <f t="shared" si="25"/>
        <v>9</v>
      </c>
      <c r="G1659" s="10">
        <v>71</v>
      </c>
      <c r="H1659" s="10" t="s">
        <v>222</v>
      </c>
    </row>
    <row r="1660" spans="5:8">
      <c r="E1660" t="str">
        <f t="shared" si="25"/>
        <v>8</v>
      </c>
      <c r="G1660" s="10">
        <v>71</v>
      </c>
      <c r="H1660" s="10" t="s">
        <v>224</v>
      </c>
    </row>
    <row r="1661" spans="5:8">
      <c r="E1661" t="str">
        <f t="shared" si="25"/>
        <v>9</v>
      </c>
      <c r="G1661" s="10">
        <v>71</v>
      </c>
      <c r="H1661" s="10" t="s">
        <v>226</v>
      </c>
    </row>
    <row r="1662" spans="5:8">
      <c r="E1662" t="str">
        <f t="shared" si="25"/>
        <v>1</v>
      </c>
      <c r="G1662" s="10">
        <v>71</v>
      </c>
      <c r="H1662" s="10" t="s">
        <v>228</v>
      </c>
    </row>
    <row r="1663" spans="5:8">
      <c r="E1663" t="str">
        <f t="shared" si="25"/>
        <v>1</v>
      </c>
      <c r="G1663" s="10">
        <v>71</v>
      </c>
      <c r="H1663" s="10" t="s">
        <v>230</v>
      </c>
    </row>
    <row r="1664" spans="5:8">
      <c r="E1664" t="str">
        <f t="shared" si="25"/>
        <v>2</v>
      </c>
      <c r="G1664" s="10">
        <v>71</v>
      </c>
      <c r="H1664" s="10" t="s">
        <v>232</v>
      </c>
    </row>
    <row r="1665" spans="5:8">
      <c r="E1665" t="str">
        <f t="shared" si="25"/>
        <v>3</v>
      </c>
      <c r="G1665" s="10">
        <v>71</v>
      </c>
      <c r="H1665" s="10" t="s">
        <v>234</v>
      </c>
    </row>
    <row r="1666" spans="5:8">
      <c r="E1666" t="str">
        <f t="shared" si="25"/>
        <v>4</v>
      </c>
      <c r="G1666" s="10">
        <v>71</v>
      </c>
      <c r="H1666" s="10" t="s">
        <v>236</v>
      </c>
    </row>
    <row r="1667" spans="5:8">
      <c r="E1667" t="str">
        <f t="shared" si="25"/>
        <v>5</v>
      </c>
      <c r="G1667" s="10">
        <v>71</v>
      </c>
      <c r="H1667" s="10" t="s">
        <v>238</v>
      </c>
    </row>
    <row r="1668" spans="5:8">
      <c r="E1668" t="str">
        <f t="shared" ref="E1668:E1731" si="26">RIGHT(H1668,1)</f>
        <v>6</v>
      </c>
      <c r="G1668" s="10">
        <v>71</v>
      </c>
      <c r="H1668" s="10" t="s">
        <v>240</v>
      </c>
    </row>
    <row r="1669" spans="5:8">
      <c r="E1669" t="str">
        <f t="shared" si="26"/>
        <v>7</v>
      </c>
      <c r="G1669" s="10">
        <v>71</v>
      </c>
      <c r="H1669" s="10" t="s">
        <v>242</v>
      </c>
    </row>
    <row r="1670" spans="5:8">
      <c r="E1670" t="str">
        <f t="shared" si="26"/>
        <v>8</v>
      </c>
      <c r="G1670" s="10">
        <v>71</v>
      </c>
      <c r="H1670" s="10" t="s">
        <v>244</v>
      </c>
    </row>
    <row r="1671" spans="5:8">
      <c r="E1671" t="str">
        <f t="shared" si="26"/>
        <v>9</v>
      </c>
      <c r="G1671" s="10">
        <v>71</v>
      </c>
      <c r="H1671" s="10" t="s">
        <v>246</v>
      </c>
    </row>
    <row r="1672" spans="5:8">
      <c r="E1672" t="str">
        <f t="shared" si="26"/>
        <v>0</v>
      </c>
      <c r="G1672" s="10">
        <v>71</v>
      </c>
      <c r="H1672" s="10" t="s">
        <v>248</v>
      </c>
    </row>
    <row r="1673" spans="5:8">
      <c r="E1673" t="str">
        <f t="shared" si="26"/>
        <v>5</v>
      </c>
      <c r="G1673" s="10">
        <v>71</v>
      </c>
      <c r="H1673" s="10" t="s">
        <v>250</v>
      </c>
    </row>
    <row r="1674" spans="5:8">
      <c r="E1674" t="str">
        <f t="shared" si="26"/>
        <v>6</v>
      </c>
      <c r="G1674" s="10">
        <v>71</v>
      </c>
      <c r="H1674" s="10" t="s">
        <v>252</v>
      </c>
    </row>
    <row r="1675" spans="5:8">
      <c r="E1675" t="str">
        <f t="shared" si="26"/>
        <v>1</v>
      </c>
      <c r="G1675" s="10">
        <v>71</v>
      </c>
      <c r="H1675" s="10" t="s">
        <v>254</v>
      </c>
    </row>
    <row r="1676" spans="5:8">
      <c r="E1676" t="str">
        <f t="shared" si="26"/>
        <v>2</v>
      </c>
      <c r="G1676" s="10">
        <v>71</v>
      </c>
      <c r="H1676" s="10" t="s">
        <v>256</v>
      </c>
    </row>
    <row r="1677" spans="5:8">
      <c r="E1677" t="str">
        <f t="shared" si="26"/>
        <v>9</v>
      </c>
      <c r="G1677" s="10">
        <v>71</v>
      </c>
      <c r="H1677" s="10" t="s">
        <v>258</v>
      </c>
    </row>
    <row r="1678" spans="5:8">
      <c r="E1678" t="str">
        <f t="shared" si="26"/>
        <v>1</v>
      </c>
      <c r="G1678" s="10">
        <v>71</v>
      </c>
      <c r="H1678" s="10" t="s">
        <v>260</v>
      </c>
    </row>
    <row r="1679" spans="5:8">
      <c r="E1679" t="str">
        <f t="shared" si="26"/>
        <v>2</v>
      </c>
      <c r="G1679" s="10">
        <v>71</v>
      </c>
      <c r="H1679" s="10" t="s">
        <v>262</v>
      </c>
    </row>
    <row r="1680" spans="5:8">
      <c r="E1680" t="str">
        <f t="shared" si="26"/>
        <v>8</v>
      </c>
      <c r="G1680" s="10">
        <v>71</v>
      </c>
      <c r="H1680" s="10" t="s">
        <v>264</v>
      </c>
    </row>
    <row r="1681" spans="5:8">
      <c r="E1681" t="str">
        <f t="shared" si="26"/>
        <v>9</v>
      </c>
      <c r="G1681" s="10">
        <v>71</v>
      </c>
      <c r="H1681" s="10" t="s">
        <v>266</v>
      </c>
    </row>
    <row r="1682" spans="5:8">
      <c r="E1682" t="str">
        <f t="shared" si="26"/>
        <v>8</v>
      </c>
      <c r="G1682" s="10">
        <v>71</v>
      </c>
      <c r="H1682" s="10" t="s">
        <v>268</v>
      </c>
    </row>
    <row r="1683" spans="5:8">
      <c r="E1683" t="str">
        <f t="shared" si="26"/>
        <v>9</v>
      </c>
      <c r="G1683" s="10">
        <v>71</v>
      </c>
      <c r="H1683" s="10" t="s">
        <v>270</v>
      </c>
    </row>
    <row r="1684" spans="5:8">
      <c r="E1684" t="str">
        <f t="shared" si="26"/>
        <v>1</v>
      </c>
      <c r="G1684" s="10">
        <v>71</v>
      </c>
      <c r="H1684" s="10" t="s">
        <v>272</v>
      </c>
    </row>
    <row r="1685" spans="5:8">
      <c r="E1685" t="str">
        <f t="shared" si="26"/>
        <v>2</v>
      </c>
      <c r="G1685" s="10">
        <v>71</v>
      </c>
      <c r="H1685" s="10" t="s">
        <v>274</v>
      </c>
    </row>
    <row r="1686" spans="5:8">
      <c r="E1686" t="str">
        <f t="shared" si="26"/>
        <v>3</v>
      </c>
      <c r="G1686" s="10">
        <v>71</v>
      </c>
      <c r="H1686" s="10" t="s">
        <v>276</v>
      </c>
    </row>
    <row r="1687" spans="5:8">
      <c r="E1687" t="str">
        <f t="shared" si="26"/>
        <v>4</v>
      </c>
      <c r="G1687" s="10">
        <v>71</v>
      </c>
      <c r="H1687" s="10" t="s">
        <v>278</v>
      </c>
    </row>
    <row r="1688" spans="5:8">
      <c r="E1688" t="str">
        <f t="shared" si="26"/>
        <v>5</v>
      </c>
      <c r="G1688" s="10">
        <v>71</v>
      </c>
      <c r="H1688" s="10" t="s">
        <v>280</v>
      </c>
    </row>
    <row r="1689" spans="5:8">
      <c r="E1689" t="str">
        <f t="shared" si="26"/>
        <v>6</v>
      </c>
      <c r="G1689" s="10">
        <v>71</v>
      </c>
      <c r="H1689" s="10" t="s">
        <v>282</v>
      </c>
    </row>
    <row r="1690" spans="5:8">
      <c r="E1690" t="str">
        <f t="shared" si="26"/>
        <v>1</v>
      </c>
      <c r="G1690" s="10">
        <v>71</v>
      </c>
      <c r="H1690" s="10" t="s">
        <v>284</v>
      </c>
    </row>
    <row r="1691" spans="5:8">
      <c r="E1691" t="str">
        <f t="shared" si="26"/>
        <v>2</v>
      </c>
      <c r="G1691" s="10">
        <v>71</v>
      </c>
      <c r="H1691" s="10" t="s">
        <v>286</v>
      </c>
    </row>
    <row r="1692" spans="5:8">
      <c r="E1692" t="str">
        <f t="shared" si="26"/>
        <v>8</v>
      </c>
      <c r="G1692" s="10">
        <v>71</v>
      </c>
      <c r="H1692" s="10" t="s">
        <v>288</v>
      </c>
    </row>
    <row r="1693" spans="5:8">
      <c r="E1693" t="str">
        <f t="shared" si="26"/>
        <v>9</v>
      </c>
      <c r="G1693" s="10">
        <v>71</v>
      </c>
      <c r="H1693" s="10" t="s">
        <v>290</v>
      </c>
    </row>
    <row r="1694" spans="5:8">
      <c r="E1694" t="str">
        <f t="shared" si="26"/>
        <v>8</v>
      </c>
      <c r="G1694" s="10">
        <v>71</v>
      </c>
      <c r="H1694" s="10" t="s">
        <v>292</v>
      </c>
    </row>
    <row r="1695" spans="5:8">
      <c r="E1695" t="str">
        <f t="shared" si="26"/>
        <v>9</v>
      </c>
      <c r="G1695" s="10">
        <v>71</v>
      </c>
      <c r="H1695" s="10" t="s">
        <v>294</v>
      </c>
    </row>
    <row r="1696" spans="5:8">
      <c r="E1696" t="str">
        <f t="shared" si="26"/>
        <v>8</v>
      </c>
      <c r="G1696" s="10">
        <v>71</v>
      </c>
      <c r="H1696" s="10" t="s">
        <v>296</v>
      </c>
    </row>
    <row r="1697" spans="5:8">
      <c r="E1697" t="str">
        <f t="shared" si="26"/>
        <v>9</v>
      </c>
      <c r="G1697" s="10">
        <v>71</v>
      </c>
      <c r="H1697" s="10" t="s">
        <v>298</v>
      </c>
    </row>
    <row r="1698" spans="5:8">
      <c r="E1698" t="str">
        <f t="shared" si="26"/>
        <v>1</v>
      </c>
      <c r="G1698" s="10">
        <v>71</v>
      </c>
      <c r="H1698" s="10" t="s">
        <v>300</v>
      </c>
    </row>
    <row r="1699" spans="5:8">
      <c r="E1699" t="str">
        <f t="shared" si="26"/>
        <v>1</v>
      </c>
      <c r="G1699" s="10">
        <v>71</v>
      </c>
      <c r="H1699" s="10" t="s">
        <v>302</v>
      </c>
    </row>
    <row r="1700" spans="5:8">
      <c r="E1700" t="str">
        <f t="shared" si="26"/>
        <v>2</v>
      </c>
      <c r="G1700" s="10">
        <v>71</v>
      </c>
      <c r="H1700" s="10" t="s">
        <v>304</v>
      </c>
    </row>
    <row r="1701" spans="5:8">
      <c r="E1701" t="str">
        <f t="shared" si="26"/>
        <v>3</v>
      </c>
      <c r="G1701" s="10">
        <v>71</v>
      </c>
      <c r="H1701" s="10" t="s">
        <v>306</v>
      </c>
    </row>
    <row r="1702" spans="5:8">
      <c r="E1702" t="str">
        <f t="shared" si="26"/>
        <v>6</v>
      </c>
      <c r="G1702" s="10">
        <v>71</v>
      </c>
      <c r="H1702" s="10" t="s">
        <v>308</v>
      </c>
    </row>
    <row r="1703" spans="5:8">
      <c r="E1703" t="str">
        <f t="shared" si="26"/>
        <v>7</v>
      </c>
      <c r="G1703" s="10">
        <v>71</v>
      </c>
      <c r="H1703" s="10" t="s">
        <v>310</v>
      </c>
    </row>
    <row r="1704" spans="5:8">
      <c r="E1704" t="str">
        <f t="shared" si="26"/>
        <v>8</v>
      </c>
      <c r="G1704" s="10">
        <v>71</v>
      </c>
      <c r="H1704" s="10" t="s">
        <v>312</v>
      </c>
    </row>
    <row r="1705" spans="5:8">
      <c r="E1705" t="str">
        <f t="shared" si="26"/>
        <v>9</v>
      </c>
      <c r="G1705" s="10">
        <v>71</v>
      </c>
      <c r="H1705" s="10" t="s">
        <v>314</v>
      </c>
    </row>
    <row r="1706" spans="5:8">
      <c r="E1706" t="str">
        <f t="shared" si="26"/>
        <v>0</v>
      </c>
      <c r="G1706" s="10">
        <v>71</v>
      </c>
      <c r="H1706" s="10" t="s">
        <v>316</v>
      </c>
    </row>
    <row r="1707" spans="5:8">
      <c r="E1707" t="str">
        <f t="shared" si="26"/>
        <v>2</v>
      </c>
      <c r="G1707" s="10">
        <v>71</v>
      </c>
      <c r="H1707" s="10" t="s">
        <v>318</v>
      </c>
    </row>
    <row r="1708" spans="5:8">
      <c r="E1708" t="str">
        <f t="shared" si="26"/>
        <v>4</v>
      </c>
      <c r="G1708" s="10">
        <v>71</v>
      </c>
      <c r="H1708" s="10" t="s">
        <v>320</v>
      </c>
    </row>
    <row r="1709" spans="5:8">
      <c r="E1709" t="str">
        <f t="shared" si="26"/>
        <v>5</v>
      </c>
      <c r="G1709" s="10">
        <v>71</v>
      </c>
      <c r="H1709" s="10" t="s">
        <v>322</v>
      </c>
    </row>
    <row r="1710" spans="5:8">
      <c r="E1710" t="str">
        <f t="shared" si="26"/>
        <v>6</v>
      </c>
      <c r="G1710" s="10">
        <v>71</v>
      </c>
      <c r="H1710" s="10" t="s">
        <v>324</v>
      </c>
    </row>
    <row r="1711" spans="5:8">
      <c r="E1711" t="str">
        <f t="shared" si="26"/>
        <v>7</v>
      </c>
      <c r="G1711" s="10">
        <v>71</v>
      </c>
      <c r="H1711" s="10" t="s">
        <v>326</v>
      </c>
    </row>
    <row r="1712" spans="5:8">
      <c r="E1712" t="str">
        <f t="shared" si="26"/>
        <v>8</v>
      </c>
      <c r="G1712" s="10">
        <v>71</v>
      </c>
      <c r="H1712" s="10" t="s">
        <v>328</v>
      </c>
    </row>
    <row r="1713" spans="5:8">
      <c r="E1713" t="str">
        <f t="shared" si="26"/>
        <v>9</v>
      </c>
      <c r="G1713" s="10">
        <v>71</v>
      </c>
      <c r="H1713" s="10" t="s">
        <v>330</v>
      </c>
    </row>
    <row r="1714" spans="5:8">
      <c r="E1714" t="str">
        <f t="shared" si="26"/>
        <v>1</v>
      </c>
      <c r="G1714" s="10">
        <v>71</v>
      </c>
      <c r="H1714" s="10" t="s">
        <v>332</v>
      </c>
    </row>
    <row r="1715" spans="5:8">
      <c r="E1715" t="str">
        <f t="shared" si="26"/>
        <v>5</v>
      </c>
      <c r="G1715" s="10">
        <v>71</v>
      </c>
      <c r="H1715" s="10" t="s">
        <v>333</v>
      </c>
    </row>
    <row r="1716" spans="5:8">
      <c r="E1716" t="str">
        <f t="shared" si="26"/>
        <v>6</v>
      </c>
      <c r="G1716" s="10">
        <v>71</v>
      </c>
      <c r="H1716" s="10" t="s">
        <v>335</v>
      </c>
    </row>
    <row r="1717" spans="5:8">
      <c r="E1717" t="str">
        <f t="shared" si="26"/>
        <v>7</v>
      </c>
      <c r="G1717" s="10">
        <v>71</v>
      </c>
      <c r="H1717" s="10" t="s">
        <v>337</v>
      </c>
    </row>
    <row r="1718" spans="5:8">
      <c r="E1718" t="str">
        <f t="shared" si="26"/>
        <v>0</v>
      </c>
      <c r="G1718" s="10">
        <v>71</v>
      </c>
      <c r="H1718" s="10" t="s">
        <v>339</v>
      </c>
    </row>
    <row r="1719" spans="5:8">
      <c r="E1719" t="str">
        <f t="shared" si="26"/>
        <v>1</v>
      </c>
      <c r="G1719" s="10">
        <v>71</v>
      </c>
      <c r="H1719" s="10" t="s">
        <v>341</v>
      </c>
    </row>
    <row r="1720" spans="5:8">
      <c r="E1720" t="str">
        <f t="shared" si="26"/>
        <v>2</v>
      </c>
      <c r="G1720" s="10">
        <v>71</v>
      </c>
      <c r="H1720" s="10" t="s">
        <v>343</v>
      </c>
    </row>
    <row r="1721" spans="5:8">
      <c r="E1721" t="str">
        <f t="shared" si="26"/>
        <v>3</v>
      </c>
      <c r="G1721" s="10">
        <v>71</v>
      </c>
      <c r="H1721" s="10" t="s">
        <v>345</v>
      </c>
    </row>
    <row r="1722" spans="5:8">
      <c r="E1722" t="str">
        <f t="shared" si="26"/>
        <v>0</v>
      </c>
      <c r="G1722" s="10">
        <v>71</v>
      </c>
      <c r="H1722" s="10" t="s">
        <v>347</v>
      </c>
    </row>
    <row r="1723" spans="5:8">
      <c r="E1723" t="str">
        <f t="shared" si="26"/>
        <v>9</v>
      </c>
      <c r="G1723" s="10">
        <v>71</v>
      </c>
      <c r="H1723" s="10" t="s">
        <v>349</v>
      </c>
    </row>
    <row r="1724" spans="5:8">
      <c r="E1724" t="str">
        <f t="shared" si="26"/>
        <v>1</v>
      </c>
      <c r="G1724" s="10">
        <v>71</v>
      </c>
      <c r="H1724" s="10" t="s">
        <v>351</v>
      </c>
    </row>
    <row r="1725" spans="5:8">
      <c r="E1725" t="str">
        <f t="shared" si="26"/>
        <v>2</v>
      </c>
      <c r="G1725" s="10">
        <v>71</v>
      </c>
      <c r="H1725" s="10" t="s">
        <v>352</v>
      </c>
    </row>
    <row r="1726" spans="5:8">
      <c r="E1726" t="str">
        <f t="shared" si="26"/>
        <v>3</v>
      </c>
      <c r="G1726" s="10">
        <v>71</v>
      </c>
      <c r="H1726" s="10" t="s">
        <v>353</v>
      </c>
    </row>
    <row r="1727" spans="5:8">
      <c r="E1727" t="str">
        <f t="shared" si="26"/>
        <v>4</v>
      </c>
      <c r="G1727" s="10">
        <v>71</v>
      </c>
      <c r="H1727" s="10" t="s">
        <v>354</v>
      </c>
    </row>
    <row r="1728" spans="5:8">
      <c r="E1728" t="str">
        <f t="shared" si="26"/>
        <v>5</v>
      </c>
      <c r="G1728" s="10">
        <v>71</v>
      </c>
      <c r="H1728" s="10" t="s">
        <v>355</v>
      </c>
    </row>
    <row r="1729" spans="5:8">
      <c r="E1729" t="str">
        <f t="shared" si="26"/>
        <v>6</v>
      </c>
      <c r="G1729" s="10">
        <v>71</v>
      </c>
      <c r="H1729" s="10" t="s">
        <v>356</v>
      </c>
    </row>
    <row r="1730" spans="5:8">
      <c r="E1730" t="str">
        <f t="shared" si="26"/>
        <v>7</v>
      </c>
      <c r="G1730" s="10">
        <v>71</v>
      </c>
      <c r="H1730" s="10" t="s">
        <v>357</v>
      </c>
    </row>
    <row r="1731" spans="5:8">
      <c r="E1731" t="str">
        <f t="shared" si="26"/>
        <v>8</v>
      </c>
      <c r="G1731" s="10">
        <v>71</v>
      </c>
      <c r="H1731" s="10" t="s">
        <v>358</v>
      </c>
    </row>
    <row r="1732" spans="5:8">
      <c r="E1732" t="str">
        <f t="shared" ref="E1732:E1795" si="27">RIGHT(H1732,1)</f>
        <v>9</v>
      </c>
      <c r="G1732" s="10">
        <v>71</v>
      </c>
      <c r="H1732" s="10" t="s">
        <v>359</v>
      </c>
    </row>
    <row r="1733" spans="5:8">
      <c r="E1733" t="str">
        <f t="shared" si="27"/>
        <v>0</v>
      </c>
      <c r="G1733" s="10">
        <v>71</v>
      </c>
      <c r="H1733" s="10" t="s">
        <v>360</v>
      </c>
    </row>
    <row r="1734" spans="5:8">
      <c r="E1734" t="str">
        <f t="shared" si="27"/>
        <v>1</v>
      </c>
      <c r="G1734" s="10">
        <v>71</v>
      </c>
      <c r="H1734" s="10" t="s">
        <v>361</v>
      </c>
    </row>
    <row r="1735" spans="5:8">
      <c r="E1735" t="str">
        <f t="shared" si="27"/>
        <v>2</v>
      </c>
      <c r="G1735" s="10">
        <v>71</v>
      </c>
      <c r="H1735" s="10" t="s">
        <v>363</v>
      </c>
    </row>
    <row r="1736" spans="5:8">
      <c r="E1736" t="str">
        <f t="shared" si="27"/>
        <v>3</v>
      </c>
      <c r="G1736" s="10">
        <v>71</v>
      </c>
      <c r="H1736" s="10" t="s">
        <v>365</v>
      </c>
    </row>
    <row r="1737" spans="5:8">
      <c r="E1737" t="str">
        <f t="shared" si="27"/>
        <v>4</v>
      </c>
      <c r="G1737" s="10">
        <v>71</v>
      </c>
      <c r="H1737" s="10" t="s">
        <v>367</v>
      </c>
    </row>
    <row r="1738" spans="5:8">
      <c r="E1738" t="str">
        <f t="shared" si="27"/>
        <v>5</v>
      </c>
      <c r="G1738" s="10">
        <v>71</v>
      </c>
      <c r="H1738" s="10" t="s">
        <v>369</v>
      </c>
    </row>
    <row r="1739" spans="5:8">
      <c r="E1739" t="str">
        <f t="shared" si="27"/>
        <v>6</v>
      </c>
      <c r="G1739" s="10">
        <v>71</v>
      </c>
      <c r="H1739" s="10" t="s">
        <v>370</v>
      </c>
    </row>
    <row r="1740" spans="5:8">
      <c r="E1740" t="str">
        <f t="shared" si="27"/>
        <v>7</v>
      </c>
      <c r="G1740" s="10">
        <v>71</v>
      </c>
      <c r="H1740" s="10" t="s">
        <v>371</v>
      </c>
    </row>
    <row r="1741" spans="5:8">
      <c r="E1741" t="str">
        <f t="shared" si="27"/>
        <v>8</v>
      </c>
      <c r="G1741" s="10">
        <v>71</v>
      </c>
      <c r="H1741" s="10" t="s">
        <v>373</v>
      </c>
    </row>
    <row r="1742" spans="5:8">
      <c r="E1742" t="str">
        <f t="shared" si="27"/>
        <v>9</v>
      </c>
      <c r="G1742" s="10">
        <v>71</v>
      </c>
      <c r="H1742" s="10" t="s">
        <v>375</v>
      </c>
    </row>
    <row r="1743" spans="5:8">
      <c r="E1743" t="str">
        <f t="shared" si="27"/>
        <v>0</v>
      </c>
      <c r="G1743" s="10">
        <v>71</v>
      </c>
      <c r="H1743" s="10" t="s">
        <v>377</v>
      </c>
    </row>
    <row r="1744" spans="5:8">
      <c r="E1744" t="str">
        <f t="shared" si="27"/>
        <v>1</v>
      </c>
      <c r="G1744" s="10">
        <v>71</v>
      </c>
      <c r="H1744" s="10" t="s">
        <v>379</v>
      </c>
    </row>
    <row r="1745" spans="5:8">
      <c r="E1745" t="str">
        <f t="shared" si="27"/>
        <v>2</v>
      </c>
      <c r="G1745" s="10">
        <v>71</v>
      </c>
      <c r="H1745" s="10" t="s">
        <v>381</v>
      </c>
    </row>
    <row r="1746" spans="5:8">
      <c r="E1746" t="str">
        <f t="shared" si="27"/>
        <v>3</v>
      </c>
      <c r="G1746" s="10">
        <v>71</v>
      </c>
      <c r="H1746" s="10" t="s">
        <v>383</v>
      </c>
    </row>
    <row r="1747" spans="5:8">
      <c r="E1747" t="str">
        <f t="shared" si="27"/>
        <v>4</v>
      </c>
      <c r="G1747" s="10">
        <v>71</v>
      </c>
      <c r="H1747" s="10" t="s">
        <v>385</v>
      </c>
    </row>
    <row r="1748" spans="5:8">
      <c r="E1748" t="str">
        <f t="shared" si="27"/>
        <v>5</v>
      </c>
      <c r="G1748" s="10">
        <v>71</v>
      </c>
      <c r="H1748" s="10" t="s">
        <v>387</v>
      </c>
    </row>
    <row r="1749" spans="5:8">
      <c r="E1749" t="str">
        <f t="shared" si="27"/>
        <v>6</v>
      </c>
      <c r="G1749" s="10">
        <v>71</v>
      </c>
      <c r="H1749" s="10" t="s">
        <v>389</v>
      </c>
    </row>
    <row r="1750" spans="5:8">
      <c r="E1750" t="str">
        <f t="shared" si="27"/>
        <v>7</v>
      </c>
      <c r="G1750" s="10">
        <v>71</v>
      </c>
      <c r="H1750" s="10" t="s">
        <v>391</v>
      </c>
    </row>
    <row r="1751" spans="5:8">
      <c r="E1751" t="str">
        <f t="shared" si="27"/>
        <v>8</v>
      </c>
      <c r="G1751" s="10">
        <v>71</v>
      </c>
      <c r="H1751" s="10" t="s">
        <v>393</v>
      </c>
    </row>
    <row r="1752" spans="5:8">
      <c r="E1752" t="str">
        <f t="shared" si="27"/>
        <v>9</v>
      </c>
      <c r="G1752" s="10">
        <v>71</v>
      </c>
      <c r="H1752" s="10" t="s">
        <v>395</v>
      </c>
    </row>
    <row r="1753" spans="5:8">
      <c r="E1753" t="str">
        <f t="shared" si="27"/>
        <v>0</v>
      </c>
      <c r="G1753" s="10">
        <v>71</v>
      </c>
      <c r="H1753" s="10" t="s">
        <v>397</v>
      </c>
    </row>
    <row r="1754" spans="5:8">
      <c r="E1754" t="str">
        <f t="shared" si="27"/>
        <v>1</v>
      </c>
      <c r="G1754" s="10">
        <v>71</v>
      </c>
      <c r="H1754" s="10" t="s">
        <v>399</v>
      </c>
    </row>
    <row r="1755" spans="5:8">
      <c r="E1755" t="str">
        <f t="shared" si="27"/>
        <v>2</v>
      </c>
      <c r="G1755" s="10">
        <v>71</v>
      </c>
      <c r="H1755" s="10" t="s">
        <v>400</v>
      </c>
    </row>
    <row r="1756" spans="5:8">
      <c r="E1756" t="str">
        <f t="shared" si="27"/>
        <v>9</v>
      </c>
      <c r="G1756" s="10">
        <v>71</v>
      </c>
      <c r="H1756" s="10" t="s">
        <v>401</v>
      </c>
    </row>
    <row r="1757" spans="5:8">
      <c r="E1757" t="str">
        <f t="shared" si="27"/>
        <v>2</v>
      </c>
      <c r="G1757" s="10">
        <v>71</v>
      </c>
      <c r="H1757" s="10" t="s">
        <v>402</v>
      </c>
    </row>
    <row r="1758" spans="5:8">
      <c r="E1758" t="str">
        <f t="shared" si="27"/>
        <v>8</v>
      </c>
      <c r="G1758" s="10">
        <v>71</v>
      </c>
      <c r="H1758" s="10" t="s">
        <v>404</v>
      </c>
    </row>
    <row r="1759" spans="5:8">
      <c r="E1759" t="str">
        <f t="shared" si="27"/>
        <v>9</v>
      </c>
      <c r="G1759" s="10">
        <v>71</v>
      </c>
      <c r="H1759" s="10" t="s">
        <v>405</v>
      </c>
    </row>
    <row r="1760" spans="5:8">
      <c r="E1760" t="str">
        <f t="shared" si="27"/>
        <v>8</v>
      </c>
      <c r="G1760" s="10">
        <v>71</v>
      </c>
      <c r="H1760" s="10" t="s">
        <v>406</v>
      </c>
    </row>
    <row r="1761" spans="5:8">
      <c r="E1761" t="str">
        <f t="shared" si="27"/>
        <v>9</v>
      </c>
      <c r="G1761" s="10">
        <v>71</v>
      </c>
      <c r="H1761" s="10" t="s">
        <v>407</v>
      </c>
    </row>
    <row r="1762" spans="5:8">
      <c r="E1762" t="str">
        <f t="shared" si="27"/>
        <v>1</v>
      </c>
      <c r="G1762" s="10">
        <v>71</v>
      </c>
      <c r="H1762" s="10" t="s">
        <v>408</v>
      </c>
    </row>
    <row r="1763" spans="5:8">
      <c r="E1763" t="str">
        <f t="shared" si="27"/>
        <v>1</v>
      </c>
      <c r="G1763" s="10">
        <v>71</v>
      </c>
      <c r="H1763" s="10" t="s">
        <v>410</v>
      </c>
    </row>
    <row r="1764" spans="5:8">
      <c r="E1764" t="str">
        <f t="shared" si="27"/>
        <v>2</v>
      </c>
      <c r="G1764" s="10">
        <v>71</v>
      </c>
      <c r="H1764" s="10" t="s">
        <v>411</v>
      </c>
    </row>
    <row r="1765" spans="5:8">
      <c r="E1765" t="str">
        <f t="shared" si="27"/>
        <v>3</v>
      </c>
      <c r="G1765" s="10">
        <v>71</v>
      </c>
      <c r="H1765" s="10" t="s">
        <v>412</v>
      </c>
    </row>
    <row r="1766" spans="5:8">
      <c r="E1766" t="str">
        <f t="shared" si="27"/>
        <v>4</v>
      </c>
      <c r="G1766" s="10">
        <v>71</v>
      </c>
      <c r="H1766" s="10" t="s">
        <v>413</v>
      </c>
    </row>
    <row r="1767" spans="5:8">
      <c r="E1767" t="str">
        <f t="shared" si="27"/>
        <v>5</v>
      </c>
      <c r="G1767" s="10">
        <v>71</v>
      </c>
      <c r="H1767" s="10" t="s">
        <v>414</v>
      </c>
    </row>
    <row r="1768" spans="5:8">
      <c r="E1768" t="str">
        <f t="shared" si="27"/>
        <v>6</v>
      </c>
      <c r="G1768" s="10">
        <v>71</v>
      </c>
      <c r="H1768" s="10" t="s">
        <v>415</v>
      </c>
    </row>
    <row r="1769" spans="5:8">
      <c r="E1769" t="str">
        <f t="shared" si="27"/>
        <v>1</v>
      </c>
      <c r="G1769" s="10">
        <v>71</v>
      </c>
      <c r="H1769" s="10" t="s">
        <v>416</v>
      </c>
    </row>
    <row r="1770" spans="5:8">
      <c r="E1770" t="str">
        <f t="shared" si="27"/>
        <v>2</v>
      </c>
      <c r="G1770" s="10">
        <v>71</v>
      </c>
      <c r="H1770" s="10" t="s">
        <v>417</v>
      </c>
    </row>
    <row r="1771" spans="5:8">
      <c r="E1771" t="str">
        <f t="shared" si="27"/>
        <v>8</v>
      </c>
      <c r="G1771" s="10">
        <v>71</v>
      </c>
      <c r="H1771" s="10" t="s">
        <v>418</v>
      </c>
    </row>
    <row r="1772" spans="5:8">
      <c r="E1772" t="str">
        <f t="shared" si="27"/>
        <v>9</v>
      </c>
      <c r="G1772" s="10">
        <v>71</v>
      </c>
      <c r="H1772" s="10" t="s">
        <v>420</v>
      </c>
    </row>
    <row r="1773" spans="5:8">
      <c r="E1773" t="str">
        <f t="shared" si="27"/>
        <v>8</v>
      </c>
      <c r="G1773" s="10">
        <v>71</v>
      </c>
      <c r="H1773" s="10" t="s">
        <v>422</v>
      </c>
    </row>
    <row r="1774" spans="5:8">
      <c r="E1774" t="str">
        <f t="shared" si="27"/>
        <v>9</v>
      </c>
      <c r="G1774" s="10">
        <v>71</v>
      </c>
      <c r="H1774" s="10" t="s">
        <v>423</v>
      </c>
    </row>
    <row r="1775" spans="5:8">
      <c r="E1775" t="str">
        <f t="shared" si="27"/>
        <v>8</v>
      </c>
      <c r="G1775" s="10">
        <v>71</v>
      </c>
      <c r="H1775" s="10" t="s">
        <v>424</v>
      </c>
    </row>
    <row r="1776" spans="5:8">
      <c r="E1776" t="str">
        <f t="shared" si="27"/>
        <v>9</v>
      </c>
      <c r="G1776" s="10">
        <v>71</v>
      </c>
      <c r="H1776" s="10" t="s">
        <v>425</v>
      </c>
    </row>
    <row r="1777" spans="5:8">
      <c r="E1777" t="str">
        <f t="shared" si="27"/>
        <v>1</v>
      </c>
      <c r="G1777" s="10">
        <v>71</v>
      </c>
      <c r="H1777" s="10" t="s">
        <v>426</v>
      </c>
    </row>
    <row r="1778" spans="5:8">
      <c r="E1778" t="str">
        <f t="shared" si="27"/>
        <v>2</v>
      </c>
      <c r="G1778" s="10">
        <v>71</v>
      </c>
      <c r="H1778" s="10" t="s">
        <v>427</v>
      </c>
    </row>
    <row r="1779" spans="5:8">
      <c r="E1779" t="str">
        <f t="shared" si="27"/>
        <v>3</v>
      </c>
      <c r="G1779" s="10">
        <v>71</v>
      </c>
      <c r="H1779" s="10" t="s">
        <v>428</v>
      </c>
    </row>
    <row r="1780" spans="5:8">
      <c r="E1780" t="str">
        <f t="shared" si="27"/>
        <v>4</v>
      </c>
      <c r="G1780" s="10">
        <v>71</v>
      </c>
      <c r="H1780" s="10" t="s">
        <v>429</v>
      </c>
    </row>
    <row r="1781" spans="5:8">
      <c r="E1781" t="str">
        <f t="shared" si="27"/>
        <v>8</v>
      </c>
      <c r="G1781" s="10">
        <v>71</v>
      </c>
      <c r="H1781" s="10" t="s">
        <v>430</v>
      </c>
    </row>
    <row r="1782" spans="5:8">
      <c r="E1782" t="str">
        <f t="shared" si="27"/>
        <v>9</v>
      </c>
      <c r="G1782" s="10">
        <v>71</v>
      </c>
      <c r="H1782" s="10" t="s">
        <v>431</v>
      </c>
    </row>
    <row r="1783" spans="5:8">
      <c r="E1783" t="str">
        <f t="shared" si="27"/>
        <v>8</v>
      </c>
      <c r="G1783" s="10">
        <v>71</v>
      </c>
      <c r="H1783" s="10" t="s">
        <v>432</v>
      </c>
    </row>
    <row r="1784" spans="5:8">
      <c r="E1784" t="str">
        <f t="shared" si="27"/>
        <v>9</v>
      </c>
      <c r="G1784" s="10">
        <v>71</v>
      </c>
      <c r="H1784" s="10" t="s">
        <v>434</v>
      </c>
    </row>
    <row r="1785" spans="5:8">
      <c r="E1785" t="str">
        <f t="shared" si="27"/>
        <v>1</v>
      </c>
      <c r="G1785" s="10">
        <v>71</v>
      </c>
      <c r="H1785" s="10" t="s">
        <v>435</v>
      </c>
    </row>
    <row r="1786" spans="5:8">
      <c r="E1786" t="str">
        <f t="shared" si="27"/>
        <v>1</v>
      </c>
      <c r="G1786" s="10">
        <v>71</v>
      </c>
      <c r="H1786" s="10" t="s">
        <v>436</v>
      </c>
    </row>
    <row r="1787" spans="5:8">
      <c r="E1787" t="str">
        <f t="shared" si="27"/>
        <v>2</v>
      </c>
      <c r="G1787" s="10">
        <v>71</v>
      </c>
      <c r="H1787" s="10" t="s">
        <v>437</v>
      </c>
    </row>
    <row r="1788" spans="5:8">
      <c r="E1788" t="str">
        <f t="shared" si="27"/>
        <v>3</v>
      </c>
      <c r="G1788" s="10">
        <v>71</v>
      </c>
      <c r="H1788" s="10" t="s">
        <v>438</v>
      </c>
    </row>
    <row r="1789" spans="5:8">
      <c r="E1789" t="str">
        <f t="shared" si="27"/>
        <v>4</v>
      </c>
      <c r="G1789" s="10">
        <v>71</v>
      </c>
      <c r="H1789" s="10" t="s">
        <v>439</v>
      </c>
    </row>
    <row r="1790" spans="5:8">
      <c r="E1790" t="str">
        <f t="shared" si="27"/>
        <v>5</v>
      </c>
      <c r="G1790" s="10">
        <v>71</v>
      </c>
      <c r="H1790" s="10" t="s">
        <v>440</v>
      </c>
    </row>
    <row r="1791" spans="5:8">
      <c r="E1791" t="str">
        <f t="shared" si="27"/>
        <v>9</v>
      </c>
      <c r="G1791" s="10">
        <v>71</v>
      </c>
      <c r="H1791" s="10" t="s">
        <v>441</v>
      </c>
    </row>
    <row r="1792" spans="5:8">
      <c r="E1792" t="str">
        <f t="shared" si="27"/>
        <v>1</v>
      </c>
      <c r="G1792" s="10">
        <v>71</v>
      </c>
      <c r="H1792" s="10" t="s">
        <v>442</v>
      </c>
    </row>
    <row r="1793" spans="5:8">
      <c r="E1793" t="str">
        <f t="shared" si="27"/>
        <v>1</v>
      </c>
      <c r="G1793" s="10">
        <v>71</v>
      </c>
      <c r="H1793" s="10" t="s">
        <v>444</v>
      </c>
    </row>
    <row r="1794" spans="5:8">
      <c r="E1794" t="str">
        <f t="shared" si="27"/>
        <v>3</v>
      </c>
      <c r="G1794" s="10">
        <v>71</v>
      </c>
      <c r="H1794" s="10" t="s">
        <v>445</v>
      </c>
    </row>
    <row r="1795" spans="5:8">
      <c r="E1795" t="str">
        <f t="shared" si="27"/>
        <v>4</v>
      </c>
      <c r="G1795" s="10">
        <v>71</v>
      </c>
      <c r="H1795" s="10" t="s">
        <v>446</v>
      </c>
    </row>
    <row r="1796" spans="5:8">
      <c r="E1796" t="str">
        <f t="shared" ref="E1796:E1815" si="28">RIGHT(H1796,1)</f>
        <v>5</v>
      </c>
      <c r="G1796" s="10">
        <v>71</v>
      </c>
      <c r="H1796" s="10" t="s">
        <v>448</v>
      </c>
    </row>
    <row r="1797" spans="5:8">
      <c r="E1797" t="str">
        <f t="shared" si="28"/>
        <v>6</v>
      </c>
      <c r="G1797" s="10">
        <v>71</v>
      </c>
      <c r="H1797" s="10" t="s">
        <v>450</v>
      </c>
    </row>
    <row r="1798" spans="5:8">
      <c r="E1798" t="str">
        <f t="shared" si="28"/>
        <v>7</v>
      </c>
      <c r="G1798" s="10">
        <v>71</v>
      </c>
      <c r="H1798" s="10" t="s">
        <v>451</v>
      </c>
    </row>
    <row r="1799" spans="5:8">
      <c r="E1799" t="str">
        <f t="shared" si="28"/>
        <v>8</v>
      </c>
      <c r="G1799" s="10">
        <v>71</v>
      </c>
      <c r="H1799" s="10" t="s">
        <v>452</v>
      </c>
    </row>
    <row r="1800" spans="5:8">
      <c r="E1800" t="str">
        <f t="shared" si="28"/>
        <v>9</v>
      </c>
      <c r="G1800" s="10">
        <v>71</v>
      </c>
      <c r="H1800" s="10" t="s">
        <v>453</v>
      </c>
    </row>
    <row r="1801" spans="5:8">
      <c r="E1801" t="str">
        <f t="shared" si="28"/>
        <v>0</v>
      </c>
      <c r="G1801" s="10">
        <v>71</v>
      </c>
      <c r="H1801" s="10" t="s">
        <v>454</v>
      </c>
    </row>
    <row r="1802" spans="5:8">
      <c r="E1802" t="str">
        <f t="shared" si="28"/>
        <v>1</v>
      </c>
      <c r="G1802" s="10">
        <v>71</v>
      </c>
      <c r="H1802" s="10" t="s">
        <v>455</v>
      </c>
    </row>
    <row r="1803" spans="5:8">
      <c r="E1803" t="str">
        <f t="shared" si="28"/>
        <v>2</v>
      </c>
      <c r="G1803" s="10">
        <v>71</v>
      </c>
      <c r="H1803" s="10" t="s">
        <v>457</v>
      </c>
    </row>
    <row r="1804" spans="5:8">
      <c r="E1804" t="str">
        <f t="shared" si="28"/>
        <v>3</v>
      </c>
      <c r="G1804" s="10">
        <v>71</v>
      </c>
      <c r="H1804" s="10" t="s">
        <v>458</v>
      </c>
    </row>
    <row r="1805" spans="5:8">
      <c r="E1805" t="str">
        <f t="shared" si="28"/>
        <v>4</v>
      </c>
      <c r="G1805" s="10">
        <v>71</v>
      </c>
      <c r="H1805" s="10" t="s">
        <v>460</v>
      </c>
    </row>
    <row r="1806" spans="5:8">
      <c r="E1806" t="str">
        <f t="shared" si="28"/>
        <v>5</v>
      </c>
      <c r="G1806" s="10">
        <v>71</v>
      </c>
      <c r="H1806" s="10" t="s">
        <v>461</v>
      </c>
    </row>
    <row r="1807" spans="5:8">
      <c r="E1807" t="str">
        <f t="shared" si="28"/>
        <v>6</v>
      </c>
      <c r="G1807" s="10">
        <v>71</v>
      </c>
      <c r="H1807" s="10" t="s">
        <v>462</v>
      </c>
    </row>
    <row r="1808" spans="5:8">
      <c r="E1808" t="str">
        <f t="shared" si="28"/>
        <v>7</v>
      </c>
      <c r="G1808" s="10">
        <v>71</v>
      </c>
      <c r="H1808" s="10" t="s">
        <v>463</v>
      </c>
    </row>
    <row r="1809" spans="5:8">
      <c r="E1809" t="str">
        <f t="shared" si="28"/>
        <v>8</v>
      </c>
      <c r="G1809" s="10">
        <v>71</v>
      </c>
      <c r="H1809" s="10" t="s">
        <v>464</v>
      </c>
    </row>
    <row r="1810" spans="5:8">
      <c r="E1810" t="str">
        <f t="shared" si="28"/>
        <v>9</v>
      </c>
      <c r="G1810" s="10">
        <v>71</v>
      </c>
      <c r="H1810" s="10" t="s">
        <v>465</v>
      </c>
    </row>
    <row r="1811" spans="5:8">
      <c r="E1811" t="str">
        <f t="shared" si="28"/>
        <v>1</v>
      </c>
      <c r="G1811" s="10">
        <v>71</v>
      </c>
      <c r="H1811" s="10" t="s">
        <v>466</v>
      </c>
    </row>
    <row r="1812" spans="5:8">
      <c r="E1812" t="str">
        <f t="shared" si="28"/>
        <v>5</v>
      </c>
      <c r="G1812" s="10">
        <v>71</v>
      </c>
      <c r="H1812" s="10" t="s">
        <v>467</v>
      </c>
    </row>
    <row r="1813" spans="5:8">
      <c r="E1813" t="str">
        <f t="shared" si="28"/>
        <v>6</v>
      </c>
      <c r="G1813" s="10">
        <v>71</v>
      </c>
      <c r="H1813" s="10" t="s">
        <v>468</v>
      </c>
    </row>
    <row r="1814" spans="5:8">
      <c r="E1814" t="str">
        <f t="shared" si="28"/>
        <v>7</v>
      </c>
      <c r="G1814" s="10">
        <v>71</v>
      </c>
      <c r="H1814" s="10" t="s">
        <v>469</v>
      </c>
    </row>
    <row r="1815" spans="5:8">
      <c r="E1815" t="str">
        <f t="shared" si="28"/>
        <v>9</v>
      </c>
      <c r="G1815" s="10">
        <v>71</v>
      </c>
      <c r="H1815" s="10" t="s">
        <v>470</v>
      </c>
    </row>
  </sheetData>
  <sheetProtection algorithmName="SHA-512" hashValue="Zu/Vcg0bH3RP4f6bJcce4CDqzNheWUXDYAYy3PAVipUj3Tq8CA1bqID/mv1ZCxSGI4bKPFuYieoB7VMAr3V+sA==" saltValue="MbU663KAWImFVwH7UcBPvQ==" spinCount="100000" sheet="1" objects="1" scenarios="1"/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tabColor theme="0" tint="-0.499984740745262"/>
  </sheetPr>
  <dimension ref="A1:B7"/>
  <sheetViews>
    <sheetView workbookViewId="0">
      <selection activeCell="B1" sqref="B1:B7"/>
    </sheetView>
  </sheetViews>
  <sheetFormatPr defaultRowHeight="13.5"/>
  <cols>
    <col min="2" max="2" width="22.625" bestFit="1" customWidth="1"/>
  </cols>
  <sheetData>
    <row r="1" spans="1:2">
      <c r="A1" s="4" t="s">
        <v>1053</v>
      </c>
      <c r="B1" s="4" t="str" cm="1">
        <f t="array" ref="B1">"その他情報!$J$3:$J$"&amp;LOOKUP(2,1/(その他情報!J:J&lt;&gt;""),ROW(その他情報!J:J))</f>
        <v>その他情報!$J$3:$J$261</v>
      </c>
    </row>
    <row r="2" spans="1:2">
      <c r="A2" s="4" t="s">
        <v>1057</v>
      </c>
      <c r="B2" s="4" t="str" cm="1">
        <f t="array" ref="B2">"その他情報!$K$3:$K$"&amp;LOOKUP(2,1/(その他情報!K:K&lt;&gt;""),ROW(その他情報!K:K))</f>
        <v>その他情報!$K$3:$K$261</v>
      </c>
    </row>
    <row r="3" spans="1:2">
      <c r="A3" s="4" t="s">
        <v>1056</v>
      </c>
      <c r="B3" s="4" t="str" cm="1">
        <f t="array" ref="B3">"その他情報!$L$3:$L$"&amp;LOOKUP(2,1/(その他情報!L:L&lt;&gt;""),ROW(その他情報!L:L))</f>
        <v>その他情報!$L$3:$L$261</v>
      </c>
    </row>
    <row r="4" spans="1:2">
      <c r="A4" s="4" t="s">
        <v>1054</v>
      </c>
      <c r="B4" s="4" t="str" cm="1">
        <f t="array" ref="B4">"その他情報!$M$3:$M$"&amp;LOOKUP(2,1/(その他情報!M:M&lt;&gt;""),ROW(その他情報!M:M))</f>
        <v>その他情報!$M$3:$M$261</v>
      </c>
    </row>
    <row r="5" spans="1:2">
      <c r="A5" s="4" t="s">
        <v>1050</v>
      </c>
      <c r="B5" s="4" t="str" cm="1">
        <f t="array" ref="B5">"その他情報!$N$3:$N$"&amp;LOOKUP(2,1/(その他情報!N:N&lt;&gt;""),ROW(その他情報!N:N))</f>
        <v>その他情報!$N$3:$N$261</v>
      </c>
    </row>
    <row r="6" spans="1:2">
      <c r="A6" s="4" t="s">
        <v>1055</v>
      </c>
      <c r="B6" s="4" t="str" cm="1">
        <f t="array" ref="B6">"その他情報!$O$3:$O$"&amp;LOOKUP(2,1/(その他情報!O:O&lt;&gt;""),ROW(その他情報!O:O))</f>
        <v>その他情報!$O$3:$O$261</v>
      </c>
    </row>
    <row r="7" spans="1:2">
      <c r="A7" s="4" t="s">
        <v>1051</v>
      </c>
      <c r="B7" s="4" t="str" cm="1">
        <f t="array" ref="B7">"その他情報!$P$3:$P$"&amp;LOOKUP(2,1/(その他情報!P:P&lt;&gt;""),ROW(その他情報!P:P))</f>
        <v>その他情報!$P$3:$P$261</v>
      </c>
    </row>
  </sheetData>
  <sheetProtection algorithmName="SHA-512" hashValue="7CHDjjKsGUSwWMNOAYlWerjav67hHQSd1LG01s0mtbvpQtagIitXETkbkjvDN7cdzJoQkWRyyO0QPcwbYZQYBg==" saltValue="MJqzTW86W1joBX02DbNTYA==" spinCount="100000" sheet="1" objects="1" scenarios="1"/>
  <phoneticPr fontId="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3982F8CC878E94681E2B25CB6CFBAC8" ma:contentTypeVersion="3" ma:contentTypeDescription="新しいドキュメントを作成します。" ma:contentTypeScope="" ma:versionID="0101bce44945d464593eb1ae560522d3">
  <xsd:schema xmlns:xsd="http://www.w3.org/2001/XMLSchema" xmlns:xs="http://www.w3.org/2001/XMLSchema" xmlns:p="http://schemas.microsoft.com/office/2006/metadata/properties" xmlns:ns3="b339ac57-32f4-4aa1-b7da-cf482040b0f6" targetNamespace="http://schemas.microsoft.com/office/2006/metadata/properties" ma:root="true" ma:fieldsID="aea30f2be0b3ca6f26197373489be66b" ns3:_="">
    <xsd:import namespace="b339ac57-32f4-4aa1-b7da-cf482040b0f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9ac57-32f4-4aa1-b7da-cf482040b0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179A43-531A-47FA-B984-AF51102BEB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39ac57-32f4-4aa1-b7da-cf482040b0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D5C621-8E57-4442-BB27-CEADA51FA7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DB48A1-D421-49D1-BD9C-F59AB1511C3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4</vt:i4>
      </vt:variant>
    </vt:vector>
  </HeadingPairs>
  <TitlesOfParts>
    <vt:vector size="12" baseType="lpstr">
      <vt:lpstr>提出印刷用</vt:lpstr>
      <vt:lpstr>入力用</vt:lpstr>
      <vt:lpstr>記入要領</vt:lpstr>
      <vt:lpstr>提出方法・注意事項</vt:lpstr>
      <vt:lpstr>品目マスタ</vt:lpstr>
      <vt:lpstr>メーカーマスタ</vt:lpstr>
      <vt:lpstr>その他情報</vt:lpstr>
      <vt:lpstr>事業部参照範囲</vt:lpstr>
      <vt:lpstr>記入要領!Print_Area</vt:lpstr>
      <vt:lpstr>提出印刷用!Print_Area</vt:lpstr>
      <vt:lpstr>入力用!Print_Area</vt:lpstr>
      <vt:lpstr>単位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材料費請求書</dc:title>
  <dc:subject/>
  <dc:creator>エスデン株式会社</dc:creator>
  <cp:keywords/>
  <dc:description/>
  <cp:revision/>
  <dcterms:created xsi:type="dcterms:W3CDTF">2019-06-17T05:27:25Z</dcterms:created>
  <dcterms:modified xsi:type="dcterms:W3CDTF">2026-09-18T04:56:56Z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0x01010093982F8CC878E94681E2B25CB6CFBAC8</vt:lpwstr>
  </property>
</Properties>
</file>